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13335" windowHeight="7500" firstSheet="3" activeTab="3"/>
  </bookViews>
  <sheets>
    <sheet name="2004" sheetId="8" state="hidden" r:id="rId1"/>
    <sheet name="2005" sheetId="7" state="hidden" r:id="rId2"/>
    <sheet name="2006" sheetId="2" state="hidden" r:id="rId3"/>
    <sheet name="Alle i BF " sheetId="11" r:id="rId4"/>
    <sheet name="2007" sheetId="6" state="hidden" r:id="rId5"/>
    <sheet name="2008" sheetId="5" state="hidden" r:id="rId6"/>
    <sheet name="2009" sheetId="4" state="hidden" r:id="rId7"/>
    <sheet name="2010" sheetId="3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'2004'!$B$8:$D$33</definedName>
    <definedName name="_xlnm._FilterDatabase" localSheetId="1" hidden="1">'2005'!$B$8:$D$34</definedName>
    <definedName name="_xlnm._FilterDatabase" localSheetId="2" hidden="1">'2006'!$B$8:$D$34</definedName>
    <definedName name="_xlnm._FilterDatabase" localSheetId="4" hidden="1">'2007'!$B$8:$D$34</definedName>
    <definedName name="_xlnm._FilterDatabase" localSheetId="5" hidden="1">'2008'!$B$8:$D$34</definedName>
    <definedName name="_xlnm._FilterDatabase" localSheetId="6" hidden="1">'2009'!$B$8:$D$34</definedName>
    <definedName name="_xlnm._FilterDatabase" localSheetId="7" hidden="1">'2010'!$B$8:$D$34</definedName>
    <definedName name="_xlnm._FilterDatabase" localSheetId="3" hidden="1">'Alle i BF '!$B$5:$D$181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3" l="1"/>
  <c r="K159" i="11" s="1"/>
  <c r="K24" i="3"/>
  <c r="K171" i="11" s="1"/>
  <c r="T34" i="3"/>
  <c r="S34" i="3"/>
  <c r="R34" i="3"/>
  <c r="Q34" i="3"/>
  <c r="P34" i="3"/>
  <c r="O34" i="3"/>
  <c r="N34" i="3"/>
  <c r="L34" i="3"/>
  <c r="K34" i="3"/>
  <c r="K181" i="11"/>
  <c r="J34" i="3"/>
  <c r="J181" i="11" s="1"/>
  <c r="I34" i="3"/>
  <c r="I181" i="11"/>
  <c r="H34" i="3"/>
  <c r="H181" i="11" s="1"/>
  <c r="G34" i="3"/>
  <c r="G181" i="11"/>
  <c r="F34" i="3"/>
  <c r="F181" i="11" s="1"/>
  <c r="E181" i="11"/>
  <c r="D34" i="3"/>
  <c r="D181" i="11"/>
  <c r="B34" i="3"/>
  <c r="C34" i="3"/>
  <c r="C181" i="11" s="1"/>
  <c r="T33" i="3"/>
  <c r="S33" i="3"/>
  <c r="R33" i="3"/>
  <c r="Q33" i="3"/>
  <c r="P33" i="3"/>
  <c r="O33" i="3"/>
  <c r="N33" i="3"/>
  <c r="L33" i="3"/>
  <c r="K33" i="3"/>
  <c r="K180" i="11"/>
  <c r="J33" i="3"/>
  <c r="J180" i="11"/>
  <c r="I33" i="3"/>
  <c r="I180" i="11"/>
  <c r="H33" i="3"/>
  <c r="H180" i="11"/>
  <c r="G33" i="3"/>
  <c r="G180" i="11"/>
  <c r="F33" i="3"/>
  <c r="F180" i="11"/>
  <c r="E180" i="11"/>
  <c r="D33" i="3"/>
  <c r="D180" i="11" s="1"/>
  <c r="B33" i="3"/>
  <c r="C33" i="3" s="1"/>
  <c r="C180" i="11" s="1"/>
  <c r="T32" i="3"/>
  <c r="S32" i="3"/>
  <c r="R32" i="3"/>
  <c r="Q32" i="3"/>
  <c r="P32" i="3"/>
  <c r="O32" i="3"/>
  <c r="N32" i="3"/>
  <c r="L32" i="3"/>
  <c r="K32" i="3"/>
  <c r="K179" i="11" s="1"/>
  <c r="J32" i="3"/>
  <c r="J179" i="11" s="1"/>
  <c r="I32" i="3"/>
  <c r="I179" i="11" s="1"/>
  <c r="H32" i="3"/>
  <c r="H179" i="11" s="1"/>
  <c r="G32" i="3"/>
  <c r="G179" i="11" s="1"/>
  <c r="F32" i="3"/>
  <c r="F179" i="11" s="1"/>
  <c r="E179" i="11"/>
  <c r="D32" i="3"/>
  <c r="D179" i="11"/>
  <c r="B32" i="3"/>
  <c r="C32" i="3"/>
  <c r="C179" i="11" s="1"/>
  <c r="T31" i="3"/>
  <c r="S31" i="3"/>
  <c r="R31" i="3"/>
  <c r="Q31" i="3"/>
  <c r="P31" i="3"/>
  <c r="O31" i="3"/>
  <c r="N31" i="3"/>
  <c r="L31" i="3"/>
  <c r="K31" i="3"/>
  <c r="K178" i="11"/>
  <c r="J31" i="3"/>
  <c r="J178" i="11"/>
  <c r="I31" i="3"/>
  <c r="I178" i="11"/>
  <c r="H31" i="3"/>
  <c r="H178" i="11"/>
  <c r="G31" i="3"/>
  <c r="G178" i="11"/>
  <c r="F31" i="3"/>
  <c r="F178" i="11"/>
  <c r="E178" i="11"/>
  <c r="D31" i="3"/>
  <c r="D178" i="11" s="1"/>
  <c r="B31" i="3"/>
  <c r="C31" i="3" s="1"/>
  <c r="C178" i="11" s="1"/>
  <c r="T30" i="3"/>
  <c r="S30" i="3"/>
  <c r="R30" i="3"/>
  <c r="Q30" i="3"/>
  <c r="P30" i="3"/>
  <c r="O30" i="3"/>
  <c r="N30" i="3"/>
  <c r="L30" i="3"/>
  <c r="K30" i="3"/>
  <c r="K177" i="11" s="1"/>
  <c r="J30" i="3"/>
  <c r="J177" i="11" s="1"/>
  <c r="I30" i="3"/>
  <c r="I177" i="11" s="1"/>
  <c r="H30" i="3"/>
  <c r="H177" i="11" s="1"/>
  <c r="G30" i="3"/>
  <c r="G177" i="11" s="1"/>
  <c r="F30" i="3"/>
  <c r="F177" i="11" s="1"/>
  <c r="E177" i="11"/>
  <c r="D30" i="3"/>
  <c r="D177" i="11"/>
  <c r="B30" i="3"/>
  <c r="B177" i="11"/>
  <c r="T29" i="3"/>
  <c r="S29" i="3"/>
  <c r="R29" i="3"/>
  <c r="Q29" i="3"/>
  <c r="P29" i="3"/>
  <c r="O29" i="3"/>
  <c r="N29" i="3"/>
  <c r="L29" i="3"/>
  <c r="K29" i="3"/>
  <c r="K176" i="11" s="1"/>
  <c r="J29" i="3"/>
  <c r="J176" i="11" s="1"/>
  <c r="I29" i="3"/>
  <c r="I176" i="11" s="1"/>
  <c r="H29" i="3"/>
  <c r="H176" i="11" s="1"/>
  <c r="G29" i="3"/>
  <c r="G176" i="11" s="1"/>
  <c r="F29" i="3"/>
  <c r="F176" i="11" s="1"/>
  <c r="E176" i="11"/>
  <c r="D29" i="3"/>
  <c r="D176" i="11"/>
  <c r="B29" i="3"/>
  <c r="C29" i="3"/>
  <c r="C176" i="11" s="1"/>
  <c r="T28" i="3"/>
  <c r="S28" i="3"/>
  <c r="R28" i="3"/>
  <c r="Q28" i="3"/>
  <c r="P28" i="3"/>
  <c r="O28" i="3"/>
  <c r="N28" i="3"/>
  <c r="L28" i="3"/>
  <c r="K28" i="3"/>
  <c r="K175" i="11"/>
  <c r="J28" i="3"/>
  <c r="J175" i="11"/>
  <c r="I28" i="3"/>
  <c r="I175" i="11"/>
  <c r="H28" i="3"/>
  <c r="H175" i="11"/>
  <c r="G28" i="3"/>
  <c r="G175" i="11"/>
  <c r="F28" i="3"/>
  <c r="F175" i="11"/>
  <c r="E175" i="11"/>
  <c r="D28" i="3"/>
  <c r="D175" i="11" s="1"/>
  <c r="B28" i="3"/>
  <c r="C28" i="3" s="1"/>
  <c r="C175" i="11" s="1"/>
  <c r="T27" i="3"/>
  <c r="S27" i="3"/>
  <c r="R27" i="3"/>
  <c r="Q27" i="3"/>
  <c r="P27" i="3"/>
  <c r="O27" i="3"/>
  <c r="N27" i="3"/>
  <c r="L27" i="3"/>
  <c r="K27" i="3"/>
  <c r="K174" i="11" s="1"/>
  <c r="J27" i="3"/>
  <c r="J174" i="11" s="1"/>
  <c r="I27" i="3"/>
  <c r="I174" i="11" s="1"/>
  <c r="H27" i="3"/>
  <c r="H174" i="11" s="1"/>
  <c r="G27" i="3"/>
  <c r="G174" i="11" s="1"/>
  <c r="F27" i="3"/>
  <c r="F174" i="11" s="1"/>
  <c r="E174" i="11"/>
  <c r="D27" i="3"/>
  <c r="D174" i="11"/>
  <c r="B27" i="3"/>
  <c r="C27" i="3"/>
  <c r="C174" i="11" s="1"/>
  <c r="T26" i="3"/>
  <c r="S26" i="3"/>
  <c r="R26" i="3"/>
  <c r="Q26" i="3"/>
  <c r="P26" i="3"/>
  <c r="O26" i="3"/>
  <c r="N26" i="3"/>
  <c r="L26" i="3"/>
  <c r="K26" i="3"/>
  <c r="K173" i="11"/>
  <c r="J26" i="3"/>
  <c r="J173" i="11"/>
  <c r="I26" i="3"/>
  <c r="I173" i="11"/>
  <c r="H26" i="3"/>
  <c r="H173" i="11"/>
  <c r="G26" i="3"/>
  <c r="G173" i="11"/>
  <c r="F26" i="3"/>
  <c r="F173" i="11"/>
  <c r="E173" i="11"/>
  <c r="D26" i="3"/>
  <c r="D173" i="11" s="1"/>
  <c r="B26" i="3"/>
  <c r="T25" i="3"/>
  <c r="S25" i="3"/>
  <c r="R25" i="3"/>
  <c r="Q25" i="3"/>
  <c r="P25" i="3"/>
  <c r="O25" i="3"/>
  <c r="N25" i="3"/>
  <c r="L25" i="3"/>
  <c r="K25" i="3"/>
  <c r="K172" i="11"/>
  <c r="J25" i="3"/>
  <c r="J172" i="11"/>
  <c r="I25" i="3"/>
  <c r="I172" i="11"/>
  <c r="H25" i="3"/>
  <c r="H172" i="11"/>
  <c r="G25" i="3"/>
  <c r="G172" i="11"/>
  <c r="F25" i="3"/>
  <c r="F172" i="11"/>
  <c r="E172" i="11"/>
  <c r="D25" i="3"/>
  <c r="D172" i="11" s="1"/>
  <c r="B25" i="3"/>
  <c r="T24" i="3"/>
  <c r="S24" i="3"/>
  <c r="R24" i="3"/>
  <c r="Q24" i="3"/>
  <c r="P24" i="3"/>
  <c r="O24" i="3"/>
  <c r="N24" i="3"/>
  <c r="L24" i="3"/>
  <c r="J24" i="3"/>
  <c r="J171" i="11"/>
  <c r="I24" i="3"/>
  <c r="I171" i="11"/>
  <c r="H24" i="3"/>
  <c r="H171" i="11"/>
  <c r="G24" i="3"/>
  <c r="G171" i="11"/>
  <c r="F24" i="3"/>
  <c r="F171" i="11"/>
  <c r="E171" i="11"/>
  <c r="D24" i="3"/>
  <c r="D171" i="11" s="1"/>
  <c r="B24" i="3"/>
  <c r="C24" i="3" s="1"/>
  <c r="C171" i="11"/>
  <c r="T23" i="3"/>
  <c r="S23" i="3"/>
  <c r="R23" i="3"/>
  <c r="Q23" i="3"/>
  <c r="P23" i="3"/>
  <c r="O23" i="3"/>
  <c r="N23" i="3"/>
  <c r="L23" i="3"/>
  <c r="K23" i="3"/>
  <c r="K170" i="11"/>
  <c r="J23" i="3"/>
  <c r="J170" i="11"/>
  <c r="I23" i="3"/>
  <c r="I170" i="11"/>
  <c r="H23" i="3"/>
  <c r="H170" i="11"/>
  <c r="G23" i="3"/>
  <c r="G170" i="11"/>
  <c r="F23" i="3"/>
  <c r="F170" i="11"/>
  <c r="E170" i="11"/>
  <c r="D23" i="3"/>
  <c r="D170" i="11" s="1"/>
  <c r="B23" i="3"/>
  <c r="T22" i="3"/>
  <c r="S22" i="3"/>
  <c r="R22" i="3"/>
  <c r="Q22" i="3"/>
  <c r="P22" i="3"/>
  <c r="O22" i="3"/>
  <c r="N22" i="3"/>
  <c r="L22" i="3"/>
  <c r="K22" i="3"/>
  <c r="K169" i="11" s="1"/>
  <c r="J22" i="3"/>
  <c r="J169" i="11" s="1"/>
  <c r="I22" i="3"/>
  <c r="I169" i="11" s="1"/>
  <c r="H22" i="3"/>
  <c r="H169" i="11" s="1"/>
  <c r="G22" i="3"/>
  <c r="G169" i="11" s="1"/>
  <c r="F22" i="3"/>
  <c r="F169" i="11" s="1"/>
  <c r="E169" i="11"/>
  <c r="D22" i="3"/>
  <c r="D169" i="11"/>
  <c r="B22" i="3"/>
  <c r="T21" i="3"/>
  <c r="S21" i="3"/>
  <c r="R21" i="3"/>
  <c r="Q21" i="3"/>
  <c r="P21" i="3"/>
  <c r="O21" i="3"/>
  <c r="N21" i="3"/>
  <c r="L21" i="3"/>
  <c r="K21" i="3"/>
  <c r="K168" i="11"/>
  <c r="J21" i="3"/>
  <c r="J168" i="11"/>
  <c r="I21" i="3"/>
  <c r="I168" i="11"/>
  <c r="H21" i="3"/>
  <c r="H168" i="11"/>
  <c r="G21" i="3"/>
  <c r="G168" i="11"/>
  <c r="F21" i="3"/>
  <c r="F168" i="11"/>
  <c r="E168" i="11"/>
  <c r="D21" i="3"/>
  <c r="D168" i="11" s="1"/>
  <c r="B21" i="3"/>
  <c r="T20" i="3"/>
  <c r="S20" i="3"/>
  <c r="R20" i="3"/>
  <c r="Q20" i="3"/>
  <c r="P20" i="3"/>
  <c r="O20" i="3"/>
  <c r="N20" i="3"/>
  <c r="L20" i="3"/>
  <c r="K20" i="3"/>
  <c r="K167" i="11" s="1"/>
  <c r="J20" i="3"/>
  <c r="J167" i="11" s="1"/>
  <c r="I20" i="3"/>
  <c r="I167" i="11" s="1"/>
  <c r="H20" i="3"/>
  <c r="H167" i="11" s="1"/>
  <c r="G20" i="3"/>
  <c r="G167" i="11" s="1"/>
  <c r="F20" i="3"/>
  <c r="F167" i="11" s="1"/>
  <c r="E167" i="11"/>
  <c r="D20" i="3"/>
  <c r="D167" i="11"/>
  <c r="B20" i="3"/>
  <c r="T19" i="3"/>
  <c r="S19" i="3"/>
  <c r="R19" i="3"/>
  <c r="Q19" i="3"/>
  <c r="P19" i="3"/>
  <c r="O19" i="3"/>
  <c r="N19" i="3"/>
  <c r="L19" i="3"/>
  <c r="K19" i="3"/>
  <c r="K166" i="11"/>
  <c r="J19" i="3"/>
  <c r="J166" i="11"/>
  <c r="I19" i="3"/>
  <c r="I166" i="11"/>
  <c r="H19" i="3"/>
  <c r="H166" i="11"/>
  <c r="G19" i="3"/>
  <c r="G166" i="11"/>
  <c r="F19" i="3"/>
  <c r="F166" i="11"/>
  <c r="E166" i="11"/>
  <c r="D19" i="3"/>
  <c r="D166" i="11" s="1"/>
  <c r="B19" i="3"/>
  <c r="T18" i="3"/>
  <c r="S18" i="3"/>
  <c r="R18" i="3"/>
  <c r="Q18" i="3"/>
  <c r="P18" i="3"/>
  <c r="O18" i="3"/>
  <c r="N18" i="3"/>
  <c r="L18" i="3"/>
  <c r="K18" i="3"/>
  <c r="K165" i="11" s="1"/>
  <c r="J18" i="3"/>
  <c r="J165" i="11" s="1"/>
  <c r="I18" i="3"/>
  <c r="I165" i="11" s="1"/>
  <c r="H18" i="3"/>
  <c r="H165" i="11" s="1"/>
  <c r="G18" i="3"/>
  <c r="G165" i="11" s="1"/>
  <c r="F18" i="3"/>
  <c r="F165" i="11" s="1"/>
  <c r="E165" i="11"/>
  <c r="D18" i="3"/>
  <c r="D165" i="11"/>
  <c r="B18" i="3"/>
  <c r="T17" i="3"/>
  <c r="S17" i="3"/>
  <c r="R17" i="3"/>
  <c r="Q17" i="3"/>
  <c r="P17" i="3"/>
  <c r="O17" i="3"/>
  <c r="N17" i="3"/>
  <c r="L17" i="3"/>
  <c r="K17" i="3"/>
  <c r="K164" i="11"/>
  <c r="J17" i="3"/>
  <c r="J164" i="11"/>
  <c r="I17" i="3"/>
  <c r="I164" i="11"/>
  <c r="H17" i="3"/>
  <c r="H164" i="11"/>
  <c r="G17" i="3"/>
  <c r="G164" i="11"/>
  <c r="F17" i="3"/>
  <c r="F164" i="11"/>
  <c r="E164" i="11"/>
  <c r="D17" i="3"/>
  <c r="D164" i="11" s="1"/>
  <c r="B17" i="3"/>
  <c r="T16" i="3"/>
  <c r="S16" i="3"/>
  <c r="R16" i="3"/>
  <c r="Q16" i="3"/>
  <c r="P16" i="3"/>
  <c r="O16" i="3"/>
  <c r="N16" i="3"/>
  <c r="L16" i="3"/>
  <c r="K16" i="3"/>
  <c r="K163" i="11" s="1"/>
  <c r="J16" i="3"/>
  <c r="J163" i="11" s="1"/>
  <c r="I16" i="3"/>
  <c r="I163" i="11" s="1"/>
  <c r="H16" i="3"/>
  <c r="H163" i="11" s="1"/>
  <c r="G16" i="3"/>
  <c r="G163" i="11" s="1"/>
  <c r="F16" i="3"/>
  <c r="F163" i="11" s="1"/>
  <c r="E163" i="11"/>
  <c r="D16" i="3"/>
  <c r="D163" i="11"/>
  <c r="B16" i="3"/>
  <c r="T15" i="3"/>
  <c r="S15" i="3"/>
  <c r="R15" i="3"/>
  <c r="Q15" i="3"/>
  <c r="P15" i="3"/>
  <c r="O15" i="3"/>
  <c r="N15" i="3"/>
  <c r="L15" i="3"/>
  <c r="K15" i="3"/>
  <c r="J15" i="3"/>
  <c r="I15" i="3"/>
  <c r="H15" i="3"/>
  <c r="G15" i="3"/>
  <c r="F15" i="3"/>
  <c r="E162" i="11"/>
  <c r="D15" i="3"/>
  <c r="D162" i="11" s="1"/>
  <c r="B15" i="3"/>
  <c r="T14" i="3"/>
  <c r="S14" i="3"/>
  <c r="R14" i="3"/>
  <c r="Q14" i="3"/>
  <c r="P14" i="3"/>
  <c r="O14" i="3"/>
  <c r="N14" i="3"/>
  <c r="L14" i="3"/>
  <c r="K14" i="3"/>
  <c r="K161" i="11"/>
  <c r="J14" i="3"/>
  <c r="J161" i="11"/>
  <c r="I14" i="3"/>
  <c r="I161" i="11"/>
  <c r="H14" i="3"/>
  <c r="H161" i="11"/>
  <c r="G14" i="3"/>
  <c r="G161" i="11"/>
  <c r="F14" i="3"/>
  <c r="F161" i="11"/>
  <c r="E161" i="11"/>
  <c r="D14" i="3"/>
  <c r="D161" i="11" s="1"/>
  <c r="B14" i="3"/>
  <c r="B161" i="11" s="1"/>
  <c r="T13" i="3"/>
  <c r="S13" i="3"/>
  <c r="R13" i="3"/>
  <c r="Q13" i="3"/>
  <c r="P13" i="3"/>
  <c r="O13" i="3"/>
  <c r="N13" i="3"/>
  <c r="L13" i="3"/>
  <c r="K13" i="3"/>
  <c r="K160" i="11" s="1"/>
  <c r="J13" i="3"/>
  <c r="J160" i="11" s="1"/>
  <c r="I13" i="3"/>
  <c r="H13" i="3"/>
  <c r="H160" i="11"/>
  <c r="G13" i="3"/>
  <c r="G160" i="11"/>
  <c r="F13" i="3"/>
  <c r="F160" i="11"/>
  <c r="E160" i="11"/>
  <c r="D13" i="3"/>
  <c r="D160" i="11" s="1"/>
  <c r="B13" i="3"/>
  <c r="T12" i="3"/>
  <c r="S12" i="3"/>
  <c r="R12" i="3"/>
  <c r="Q12" i="3"/>
  <c r="P12" i="3"/>
  <c r="O12" i="3"/>
  <c r="N12" i="3"/>
  <c r="L12" i="3"/>
  <c r="J12" i="3"/>
  <c r="J159" i="11" s="1"/>
  <c r="I12" i="3"/>
  <c r="I159" i="11" s="1"/>
  <c r="H12" i="3"/>
  <c r="H159" i="11" s="1"/>
  <c r="G12" i="3"/>
  <c r="G159" i="11" s="1"/>
  <c r="F12" i="3"/>
  <c r="F159" i="11" s="1"/>
  <c r="E159" i="11"/>
  <c r="D12" i="3"/>
  <c r="D159" i="11"/>
  <c r="B12" i="3"/>
  <c r="C12" i="3"/>
  <c r="C159" i="11" s="1"/>
  <c r="T11" i="3"/>
  <c r="S11" i="3"/>
  <c r="R11" i="3"/>
  <c r="Q11" i="3"/>
  <c r="P11" i="3"/>
  <c r="O11" i="3"/>
  <c r="N11" i="3"/>
  <c r="L11" i="3"/>
  <c r="K11" i="3"/>
  <c r="K158" i="11"/>
  <c r="J11" i="3"/>
  <c r="J158" i="11"/>
  <c r="I11" i="3"/>
  <c r="H11" i="3"/>
  <c r="G11" i="3"/>
  <c r="F11" i="3"/>
  <c r="E158" i="11"/>
  <c r="D11" i="3"/>
  <c r="D158" i="11" s="1"/>
  <c r="B11" i="3"/>
  <c r="C11" i="3" s="1"/>
  <c r="C158" i="11" s="1"/>
  <c r="T10" i="3"/>
  <c r="S10" i="3"/>
  <c r="R10" i="3"/>
  <c r="Q10" i="3"/>
  <c r="P10" i="3"/>
  <c r="O10" i="3"/>
  <c r="N10" i="3"/>
  <c r="L10" i="3"/>
  <c r="K10" i="3"/>
  <c r="K157" i="11" s="1"/>
  <c r="J10" i="3"/>
  <c r="J157" i="11" s="1"/>
  <c r="I10" i="3"/>
  <c r="I157" i="11" s="1"/>
  <c r="H10" i="3"/>
  <c r="H157" i="11" s="1"/>
  <c r="G10" i="3"/>
  <c r="G157" i="11" s="1"/>
  <c r="F10" i="3"/>
  <c r="F157" i="11" s="1"/>
  <c r="E157" i="11"/>
  <c r="D10" i="3"/>
  <c r="D157" i="11"/>
  <c r="B10" i="3"/>
  <c r="B157" i="11"/>
  <c r="T34" i="4"/>
  <c r="S34" i="4"/>
  <c r="R34" i="4"/>
  <c r="Q34" i="4"/>
  <c r="P34" i="4"/>
  <c r="O34" i="4"/>
  <c r="N34" i="4"/>
  <c r="L34" i="4"/>
  <c r="K34" i="4"/>
  <c r="K156" i="11" s="1"/>
  <c r="J34" i="4"/>
  <c r="J156" i="11" s="1"/>
  <c r="I34" i="4"/>
  <c r="I156" i="11" s="1"/>
  <c r="H34" i="4"/>
  <c r="H156" i="11" s="1"/>
  <c r="G34" i="4"/>
  <c r="G156" i="11" s="1"/>
  <c r="F34" i="4"/>
  <c r="F156" i="11" s="1"/>
  <c r="E156" i="11"/>
  <c r="D34" i="4"/>
  <c r="D156" i="11"/>
  <c r="B34" i="4"/>
  <c r="B156" i="11"/>
  <c r="T33" i="4"/>
  <c r="S33" i="4"/>
  <c r="R33" i="4"/>
  <c r="Q33" i="4"/>
  <c r="P33" i="4"/>
  <c r="O33" i="4"/>
  <c r="N33" i="4"/>
  <c r="L33" i="4"/>
  <c r="K33" i="4"/>
  <c r="K155" i="11" s="1"/>
  <c r="J33" i="4"/>
  <c r="J155" i="11" s="1"/>
  <c r="I33" i="4"/>
  <c r="I155" i="11" s="1"/>
  <c r="H33" i="4"/>
  <c r="H155" i="11" s="1"/>
  <c r="G33" i="4"/>
  <c r="G155" i="11" s="1"/>
  <c r="F33" i="4"/>
  <c r="F155" i="11" s="1"/>
  <c r="E155" i="11"/>
  <c r="D33" i="4"/>
  <c r="D155" i="11"/>
  <c r="B33" i="4"/>
  <c r="B155" i="11"/>
  <c r="T32" i="4"/>
  <c r="S32" i="4"/>
  <c r="R32" i="4"/>
  <c r="Q32" i="4"/>
  <c r="P32" i="4"/>
  <c r="O32" i="4"/>
  <c r="N32" i="4"/>
  <c r="L32" i="4"/>
  <c r="K32" i="4"/>
  <c r="K154" i="11" s="1"/>
  <c r="J32" i="4"/>
  <c r="J154" i="11" s="1"/>
  <c r="I32" i="4"/>
  <c r="I154" i="11" s="1"/>
  <c r="H32" i="4"/>
  <c r="H154" i="11" s="1"/>
  <c r="G32" i="4"/>
  <c r="G154" i="11" s="1"/>
  <c r="F32" i="4"/>
  <c r="F154" i="11" s="1"/>
  <c r="E154" i="11"/>
  <c r="D32" i="4"/>
  <c r="D154" i="11"/>
  <c r="B32" i="4"/>
  <c r="B154" i="11"/>
  <c r="T31" i="4"/>
  <c r="S31" i="4"/>
  <c r="R31" i="4"/>
  <c r="Q31" i="4"/>
  <c r="P31" i="4"/>
  <c r="O31" i="4"/>
  <c r="N31" i="4"/>
  <c r="L31" i="4"/>
  <c r="K31" i="4"/>
  <c r="K153" i="11" s="1"/>
  <c r="J31" i="4"/>
  <c r="J153" i="11" s="1"/>
  <c r="I31" i="4"/>
  <c r="I153" i="11" s="1"/>
  <c r="H31" i="4"/>
  <c r="H153" i="11" s="1"/>
  <c r="G31" i="4"/>
  <c r="G153" i="11" s="1"/>
  <c r="F31" i="4"/>
  <c r="F153" i="11" s="1"/>
  <c r="E153" i="11"/>
  <c r="D31" i="4"/>
  <c r="D153" i="11"/>
  <c r="B31" i="4"/>
  <c r="B153" i="11"/>
  <c r="T30" i="4"/>
  <c r="S30" i="4"/>
  <c r="R30" i="4"/>
  <c r="Q30" i="4"/>
  <c r="P30" i="4"/>
  <c r="O30" i="4"/>
  <c r="N30" i="4"/>
  <c r="L30" i="4"/>
  <c r="K30" i="4"/>
  <c r="K152" i="11" s="1"/>
  <c r="J30" i="4"/>
  <c r="J152" i="11" s="1"/>
  <c r="I30" i="4"/>
  <c r="I152" i="11" s="1"/>
  <c r="H30" i="4"/>
  <c r="H152" i="11" s="1"/>
  <c r="G30" i="4"/>
  <c r="G152" i="11" s="1"/>
  <c r="F30" i="4"/>
  <c r="F152" i="11" s="1"/>
  <c r="E152" i="11"/>
  <c r="D30" i="4"/>
  <c r="D152" i="11"/>
  <c r="B30" i="4"/>
  <c r="B152" i="11"/>
  <c r="T29" i="4"/>
  <c r="S29" i="4"/>
  <c r="R29" i="4"/>
  <c r="Q29" i="4"/>
  <c r="P29" i="4"/>
  <c r="O29" i="4"/>
  <c r="N29" i="4"/>
  <c r="L29" i="4"/>
  <c r="K29" i="4"/>
  <c r="K151" i="11" s="1"/>
  <c r="J29" i="4"/>
  <c r="J151" i="11" s="1"/>
  <c r="I29" i="4"/>
  <c r="I151" i="11" s="1"/>
  <c r="H29" i="4"/>
  <c r="H151" i="11" s="1"/>
  <c r="G29" i="4"/>
  <c r="G151" i="11" s="1"/>
  <c r="F29" i="4"/>
  <c r="F151" i="11" s="1"/>
  <c r="E151" i="11"/>
  <c r="D29" i="4"/>
  <c r="D151" i="11"/>
  <c r="B29" i="4"/>
  <c r="B151" i="11"/>
  <c r="T28" i="4"/>
  <c r="S28" i="4"/>
  <c r="R28" i="4"/>
  <c r="Q28" i="4"/>
  <c r="P28" i="4"/>
  <c r="O28" i="4"/>
  <c r="N28" i="4"/>
  <c r="L28" i="4"/>
  <c r="K28" i="4"/>
  <c r="K150" i="11" s="1"/>
  <c r="J28" i="4"/>
  <c r="J150" i="11" s="1"/>
  <c r="I28" i="4"/>
  <c r="I150" i="11" s="1"/>
  <c r="H28" i="4"/>
  <c r="H150" i="11" s="1"/>
  <c r="G28" i="4"/>
  <c r="G150" i="11" s="1"/>
  <c r="F28" i="4"/>
  <c r="F150" i="11" s="1"/>
  <c r="E150" i="11"/>
  <c r="D28" i="4"/>
  <c r="D150" i="11"/>
  <c r="B28" i="4"/>
  <c r="B150" i="11"/>
  <c r="T27" i="4"/>
  <c r="S27" i="4"/>
  <c r="R27" i="4"/>
  <c r="Q27" i="4"/>
  <c r="P27" i="4"/>
  <c r="O27" i="4"/>
  <c r="N27" i="4"/>
  <c r="L27" i="4"/>
  <c r="K27" i="4"/>
  <c r="K149" i="11" s="1"/>
  <c r="J27" i="4"/>
  <c r="J149" i="11" s="1"/>
  <c r="I27" i="4"/>
  <c r="I149" i="11" s="1"/>
  <c r="H27" i="4"/>
  <c r="H149" i="11" s="1"/>
  <c r="G27" i="4"/>
  <c r="G149" i="11" s="1"/>
  <c r="F27" i="4"/>
  <c r="F149" i="11" s="1"/>
  <c r="E149" i="11"/>
  <c r="D27" i="4"/>
  <c r="D149" i="11"/>
  <c r="B27" i="4"/>
  <c r="B149" i="11"/>
  <c r="T26" i="4"/>
  <c r="S26" i="4"/>
  <c r="R26" i="4"/>
  <c r="Q26" i="4"/>
  <c r="P26" i="4"/>
  <c r="O26" i="4"/>
  <c r="N26" i="4"/>
  <c r="L26" i="4"/>
  <c r="K26" i="4"/>
  <c r="K148" i="11" s="1"/>
  <c r="J26" i="4"/>
  <c r="J148" i="11" s="1"/>
  <c r="I26" i="4"/>
  <c r="I148" i="11" s="1"/>
  <c r="H26" i="4"/>
  <c r="H148" i="11" s="1"/>
  <c r="G26" i="4"/>
  <c r="G148" i="11" s="1"/>
  <c r="F26" i="4"/>
  <c r="F148" i="11" s="1"/>
  <c r="E148" i="11"/>
  <c r="D26" i="4"/>
  <c r="D148" i="11"/>
  <c r="B26" i="4"/>
  <c r="B148" i="11"/>
  <c r="T25" i="4"/>
  <c r="S25" i="4"/>
  <c r="R25" i="4"/>
  <c r="Q25" i="4"/>
  <c r="P25" i="4"/>
  <c r="O25" i="4"/>
  <c r="N25" i="4"/>
  <c r="L25" i="4"/>
  <c r="K25" i="4"/>
  <c r="K147" i="11" s="1"/>
  <c r="J25" i="4"/>
  <c r="J147" i="11" s="1"/>
  <c r="I25" i="4"/>
  <c r="I147" i="11" s="1"/>
  <c r="H25" i="4"/>
  <c r="H147" i="11" s="1"/>
  <c r="G25" i="4"/>
  <c r="G147" i="11" s="1"/>
  <c r="F25" i="4"/>
  <c r="F147" i="11" s="1"/>
  <c r="E147" i="11"/>
  <c r="D25" i="4"/>
  <c r="D147" i="11"/>
  <c r="B25" i="4"/>
  <c r="T24" i="4"/>
  <c r="S24" i="4"/>
  <c r="R24" i="4"/>
  <c r="Q24" i="4"/>
  <c r="P24" i="4"/>
  <c r="O24" i="4"/>
  <c r="N24" i="4"/>
  <c r="L24" i="4"/>
  <c r="K24" i="4"/>
  <c r="K146" i="11"/>
  <c r="J24" i="4"/>
  <c r="J146" i="11"/>
  <c r="I24" i="4"/>
  <c r="I146" i="11"/>
  <c r="H24" i="4"/>
  <c r="H146" i="11"/>
  <c r="G24" i="4"/>
  <c r="G146" i="11"/>
  <c r="F24" i="4"/>
  <c r="F146" i="11"/>
  <c r="E146" i="11"/>
  <c r="D24" i="4"/>
  <c r="D146" i="11" s="1"/>
  <c r="B24" i="4"/>
  <c r="T23" i="4"/>
  <c r="S23" i="4"/>
  <c r="R23" i="4"/>
  <c r="Q23" i="4"/>
  <c r="P23" i="4"/>
  <c r="O23" i="4"/>
  <c r="N23" i="4"/>
  <c r="L23" i="4"/>
  <c r="K23" i="4"/>
  <c r="K145" i="11" s="1"/>
  <c r="J23" i="4"/>
  <c r="J145" i="11" s="1"/>
  <c r="I23" i="4"/>
  <c r="I145" i="11" s="1"/>
  <c r="H23" i="4"/>
  <c r="H145" i="11" s="1"/>
  <c r="G23" i="4"/>
  <c r="G145" i="11" s="1"/>
  <c r="F23" i="4"/>
  <c r="F145" i="11" s="1"/>
  <c r="E145" i="11"/>
  <c r="D23" i="4"/>
  <c r="D145" i="11"/>
  <c r="B23" i="4"/>
  <c r="T22" i="4"/>
  <c r="S22" i="4"/>
  <c r="R22" i="4"/>
  <c r="Q22" i="4"/>
  <c r="P22" i="4"/>
  <c r="O22" i="4"/>
  <c r="N22" i="4"/>
  <c r="L22" i="4"/>
  <c r="K22" i="4"/>
  <c r="K144" i="11"/>
  <c r="J22" i="4"/>
  <c r="J144" i="11"/>
  <c r="I22" i="4"/>
  <c r="I144" i="11"/>
  <c r="H22" i="4"/>
  <c r="H144" i="11"/>
  <c r="G22" i="4"/>
  <c r="G144" i="11"/>
  <c r="F22" i="4"/>
  <c r="F144" i="11"/>
  <c r="E144" i="11"/>
  <c r="D22" i="4"/>
  <c r="D144" i="11" s="1"/>
  <c r="B22" i="4"/>
  <c r="T21" i="4"/>
  <c r="S21" i="4"/>
  <c r="R21" i="4"/>
  <c r="Q21" i="4"/>
  <c r="P21" i="4"/>
  <c r="O21" i="4"/>
  <c r="N21" i="4"/>
  <c r="L21" i="4"/>
  <c r="K21" i="4"/>
  <c r="K143" i="11"/>
  <c r="J21" i="4"/>
  <c r="J143" i="11"/>
  <c r="I21" i="4"/>
  <c r="I143" i="11"/>
  <c r="H21" i="4"/>
  <c r="H143" i="11"/>
  <c r="G21" i="4"/>
  <c r="G143" i="11"/>
  <c r="F21" i="4"/>
  <c r="F143" i="11"/>
  <c r="E143" i="11"/>
  <c r="D21" i="4"/>
  <c r="D143" i="11" s="1"/>
  <c r="B21" i="4"/>
  <c r="T20" i="4"/>
  <c r="S20" i="4"/>
  <c r="R20" i="4"/>
  <c r="Q20" i="4"/>
  <c r="P20" i="4"/>
  <c r="O20" i="4"/>
  <c r="N20" i="4"/>
  <c r="L20" i="4"/>
  <c r="K20" i="4"/>
  <c r="K142" i="11"/>
  <c r="J20" i="4"/>
  <c r="J142" i="11"/>
  <c r="I20" i="4"/>
  <c r="I142" i="11"/>
  <c r="H20" i="4"/>
  <c r="H142" i="11"/>
  <c r="G20" i="4"/>
  <c r="G142" i="11"/>
  <c r="F20" i="4"/>
  <c r="F142" i="11"/>
  <c r="E142" i="11"/>
  <c r="D20" i="4"/>
  <c r="D142" i="11" s="1"/>
  <c r="B20" i="4"/>
  <c r="T19" i="4"/>
  <c r="S19" i="4"/>
  <c r="R19" i="4"/>
  <c r="Q19" i="4"/>
  <c r="P19" i="4"/>
  <c r="O19" i="4"/>
  <c r="N19" i="4"/>
  <c r="L19" i="4"/>
  <c r="K19" i="4"/>
  <c r="K141" i="11"/>
  <c r="J19" i="4"/>
  <c r="J141" i="11"/>
  <c r="I19" i="4"/>
  <c r="I141" i="11"/>
  <c r="H19" i="4"/>
  <c r="H141" i="11"/>
  <c r="G19" i="4"/>
  <c r="G141" i="11"/>
  <c r="F19" i="4"/>
  <c r="F141" i="11"/>
  <c r="E141" i="11"/>
  <c r="D19" i="4"/>
  <c r="D141" i="11" s="1"/>
  <c r="B19" i="4"/>
  <c r="T18" i="4"/>
  <c r="S18" i="4"/>
  <c r="R18" i="4"/>
  <c r="Q18" i="4"/>
  <c r="P18" i="4"/>
  <c r="O18" i="4"/>
  <c r="N18" i="4"/>
  <c r="L18" i="4"/>
  <c r="K18" i="4"/>
  <c r="K140" i="11"/>
  <c r="J18" i="4"/>
  <c r="J140" i="11"/>
  <c r="I18" i="4"/>
  <c r="I140" i="11"/>
  <c r="H18" i="4"/>
  <c r="H140" i="11"/>
  <c r="G18" i="4"/>
  <c r="G140" i="11"/>
  <c r="F18" i="4"/>
  <c r="F140" i="11"/>
  <c r="E140" i="11"/>
  <c r="D18" i="4"/>
  <c r="D140" i="11" s="1"/>
  <c r="B18" i="4"/>
  <c r="T17" i="4"/>
  <c r="S17" i="4"/>
  <c r="R17" i="4"/>
  <c r="Q17" i="4"/>
  <c r="P17" i="4"/>
  <c r="O17" i="4"/>
  <c r="N17" i="4"/>
  <c r="L17" i="4"/>
  <c r="K17" i="4"/>
  <c r="K139" i="11"/>
  <c r="J17" i="4"/>
  <c r="J139" i="11" s="1"/>
  <c r="I17" i="4"/>
  <c r="I139" i="11"/>
  <c r="H17" i="4"/>
  <c r="H139" i="11" s="1"/>
  <c r="G17" i="4"/>
  <c r="G139" i="11" s="1"/>
  <c r="F17" i="4"/>
  <c r="F139" i="11" s="1"/>
  <c r="E139" i="11"/>
  <c r="D17" i="4"/>
  <c r="D139" i="11"/>
  <c r="B17" i="4"/>
  <c r="C17" i="4"/>
  <c r="C139" i="11" s="1"/>
  <c r="B139" i="11"/>
  <c r="T16" i="4"/>
  <c r="S16" i="4"/>
  <c r="R16" i="4"/>
  <c r="Q16" i="4"/>
  <c r="P16" i="4"/>
  <c r="O16" i="4"/>
  <c r="N16" i="4"/>
  <c r="L16" i="4"/>
  <c r="K16" i="4"/>
  <c r="K138" i="11" s="1"/>
  <c r="J16" i="4"/>
  <c r="J138" i="11" s="1"/>
  <c r="I16" i="4"/>
  <c r="I138" i="11" s="1"/>
  <c r="H16" i="4"/>
  <c r="H138" i="11" s="1"/>
  <c r="G16" i="4"/>
  <c r="G138" i="11" s="1"/>
  <c r="F16" i="4"/>
  <c r="F138" i="11" s="1"/>
  <c r="E138" i="11"/>
  <c r="D16" i="4"/>
  <c r="D138" i="11"/>
  <c r="B16" i="4"/>
  <c r="C16" i="4"/>
  <c r="C138" i="11" s="1"/>
  <c r="B138" i="11"/>
  <c r="T15" i="4"/>
  <c r="S15" i="4"/>
  <c r="R15" i="4"/>
  <c r="Q15" i="4"/>
  <c r="P15" i="4"/>
  <c r="O15" i="4"/>
  <c r="N15" i="4"/>
  <c r="L15" i="4"/>
  <c r="K15" i="4"/>
  <c r="K137" i="11" s="1"/>
  <c r="J15" i="4"/>
  <c r="J137" i="11" s="1"/>
  <c r="I15" i="4"/>
  <c r="I137" i="11" s="1"/>
  <c r="H15" i="4"/>
  <c r="H137" i="11" s="1"/>
  <c r="G15" i="4"/>
  <c r="G137" i="11" s="1"/>
  <c r="F15" i="4"/>
  <c r="F137" i="11" s="1"/>
  <c r="E137" i="11"/>
  <c r="D15" i="4"/>
  <c r="D137" i="11"/>
  <c r="B15" i="4"/>
  <c r="C15" i="4"/>
  <c r="C137" i="11" s="1"/>
  <c r="B137" i="11"/>
  <c r="T14" i="4"/>
  <c r="S14" i="4"/>
  <c r="R14" i="4"/>
  <c r="Q14" i="4"/>
  <c r="P14" i="4"/>
  <c r="O14" i="4"/>
  <c r="N14" i="4"/>
  <c r="L14" i="4"/>
  <c r="K14" i="4"/>
  <c r="K136" i="11" s="1"/>
  <c r="J14" i="4"/>
  <c r="J136" i="11" s="1"/>
  <c r="I14" i="4"/>
  <c r="I136" i="11" s="1"/>
  <c r="H14" i="4"/>
  <c r="H136" i="11" s="1"/>
  <c r="G14" i="4"/>
  <c r="G136" i="11" s="1"/>
  <c r="F14" i="4"/>
  <c r="F136" i="11" s="1"/>
  <c r="E136" i="11"/>
  <c r="D14" i="4"/>
  <c r="D136" i="11"/>
  <c r="B14" i="4"/>
  <c r="C14" i="4"/>
  <c r="C136" i="11" s="1"/>
  <c r="B136" i="11"/>
  <c r="T13" i="4"/>
  <c r="S13" i="4"/>
  <c r="R13" i="4"/>
  <c r="Q13" i="4"/>
  <c r="P13" i="4"/>
  <c r="O13" i="4"/>
  <c r="N13" i="4"/>
  <c r="L13" i="4"/>
  <c r="K13" i="4"/>
  <c r="K135" i="11" s="1"/>
  <c r="J13" i="4"/>
  <c r="J135" i="11" s="1"/>
  <c r="I13" i="4"/>
  <c r="I135" i="11" s="1"/>
  <c r="H13" i="4"/>
  <c r="H135" i="11" s="1"/>
  <c r="G13" i="4"/>
  <c r="G135" i="11" s="1"/>
  <c r="F13" i="4"/>
  <c r="F135" i="11" s="1"/>
  <c r="E135" i="11"/>
  <c r="D13" i="4"/>
  <c r="D135" i="11"/>
  <c r="B13" i="4"/>
  <c r="C13" i="4"/>
  <c r="C135" i="11" s="1"/>
  <c r="B135" i="11"/>
  <c r="T12" i="4"/>
  <c r="S12" i="4"/>
  <c r="R12" i="4"/>
  <c r="Q12" i="4"/>
  <c r="P12" i="4"/>
  <c r="O12" i="4"/>
  <c r="N12" i="4"/>
  <c r="L12" i="4"/>
  <c r="K12" i="4"/>
  <c r="K134" i="11" s="1"/>
  <c r="J12" i="4"/>
  <c r="J134" i="11" s="1"/>
  <c r="I12" i="4"/>
  <c r="I134" i="11" s="1"/>
  <c r="H12" i="4"/>
  <c r="H134" i="11" s="1"/>
  <c r="G12" i="4"/>
  <c r="G134" i="11" s="1"/>
  <c r="F12" i="4"/>
  <c r="F134" i="11" s="1"/>
  <c r="E134" i="11"/>
  <c r="D12" i="4"/>
  <c r="D134" i="11"/>
  <c r="B12" i="4"/>
  <c r="C12" i="4"/>
  <c r="C134" i="11" s="1"/>
  <c r="B134" i="11"/>
  <c r="T11" i="4"/>
  <c r="S11" i="4"/>
  <c r="R11" i="4"/>
  <c r="Q11" i="4"/>
  <c r="P11" i="4"/>
  <c r="O11" i="4"/>
  <c r="N11" i="4"/>
  <c r="L11" i="4"/>
  <c r="K11" i="4"/>
  <c r="K133" i="11" s="1"/>
  <c r="J11" i="4"/>
  <c r="J133" i="11" s="1"/>
  <c r="I11" i="4"/>
  <c r="I133" i="11" s="1"/>
  <c r="H11" i="4"/>
  <c r="H133" i="11" s="1"/>
  <c r="G11" i="4"/>
  <c r="G133" i="11" s="1"/>
  <c r="F11" i="4"/>
  <c r="F133" i="11" s="1"/>
  <c r="E133" i="11"/>
  <c r="D11" i="4"/>
  <c r="D133" i="11"/>
  <c r="B11" i="4"/>
  <c r="C11" i="4"/>
  <c r="C133" i="11" s="1"/>
  <c r="T10" i="4"/>
  <c r="S10" i="4"/>
  <c r="R10" i="4"/>
  <c r="Q10" i="4"/>
  <c r="P10" i="4"/>
  <c r="O10" i="4"/>
  <c r="N10" i="4"/>
  <c r="L10" i="4"/>
  <c r="K10" i="4"/>
  <c r="K132" i="11"/>
  <c r="J10" i="4"/>
  <c r="J132" i="11"/>
  <c r="I10" i="4"/>
  <c r="I132" i="11"/>
  <c r="H10" i="4"/>
  <c r="H132" i="11"/>
  <c r="G10" i="4"/>
  <c r="G132" i="11"/>
  <c r="F10" i="4"/>
  <c r="F132" i="11"/>
  <c r="E132" i="11"/>
  <c r="D10" i="4"/>
  <c r="D132" i="11" s="1"/>
  <c r="B10" i="4"/>
  <c r="B132" i="11" s="1"/>
  <c r="T34" i="5"/>
  <c r="S34" i="5"/>
  <c r="R34" i="5"/>
  <c r="Q34" i="5"/>
  <c r="P34" i="5"/>
  <c r="O34" i="5"/>
  <c r="N34" i="5"/>
  <c r="L34" i="5"/>
  <c r="K34" i="5"/>
  <c r="K131" i="11"/>
  <c r="J34" i="5"/>
  <c r="J131" i="11"/>
  <c r="I34" i="5"/>
  <c r="I131" i="11"/>
  <c r="H34" i="5"/>
  <c r="H131" i="11"/>
  <c r="G34" i="5"/>
  <c r="G131" i="11"/>
  <c r="F34" i="5"/>
  <c r="F131" i="11"/>
  <c r="E131" i="11"/>
  <c r="D34" i="5"/>
  <c r="D131" i="11" s="1"/>
  <c r="B34" i="5"/>
  <c r="C34" i="5" s="1"/>
  <c r="C131" i="11" s="1"/>
  <c r="T33" i="5"/>
  <c r="S33" i="5"/>
  <c r="R33" i="5"/>
  <c r="Q33" i="5"/>
  <c r="P33" i="5"/>
  <c r="O33" i="5"/>
  <c r="N33" i="5"/>
  <c r="L33" i="5"/>
  <c r="K33" i="5"/>
  <c r="K130" i="11" s="1"/>
  <c r="J33" i="5"/>
  <c r="J130" i="11" s="1"/>
  <c r="I33" i="5"/>
  <c r="I130" i="11" s="1"/>
  <c r="H33" i="5"/>
  <c r="H130" i="11" s="1"/>
  <c r="G33" i="5"/>
  <c r="G130" i="11" s="1"/>
  <c r="F33" i="5"/>
  <c r="F130" i="11" s="1"/>
  <c r="E130" i="11"/>
  <c r="D33" i="5"/>
  <c r="D130" i="11"/>
  <c r="B33" i="5"/>
  <c r="C33" i="5"/>
  <c r="C130" i="11" s="1"/>
  <c r="B130" i="11"/>
  <c r="T32" i="5"/>
  <c r="S32" i="5"/>
  <c r="R32" i="5"/>
  <c r="Q32" i="5"/>
  <c r="P32" i="5"/>
  <c r="O32" i="5"/>
  <c r="N32" i="5"/>
  <c r="L32" i="5"/>
  <c r="K32" i="5"/>
  <c r="K129" i="11" s="1"/>
  <c r="J32" i="5"/>
  <c r="J129" i="11" s="1"/>
  <c r="I32" i="5"/>
  <c r="I129" i="11" s="1"/>
  <c r="H32" i="5"/>
  <c r="H129" i="11" s="1"/>
  <c r="G32" i="5"/>
  <c r="G129" i="11" s="1"/>
  <c r="F32" i="5"/>
  <c r="F129" i="11" s="1"/>
  <c r="E129" i="11"/>
  <c r="D32" i="5"/>
  <c r="D129" i="11"/>
  <c r="B32" i="5"/>
  <c r="C32" i="5"/>
  <c r="C129" i="11" s="1"/>
  <c r="T31" i="5"/>
  <c r="S31" i="5"/>
  <c r="R31" i="5"/>
  <c r="Q31" i="5"/>
  <c r="P31" i="5"/>
  <c r="O31" i="5"/>
  <c r="N31" i="5"/>
  <c r="L31" i="5"/>
  <c r="K31" i="5"/>
  <c r="K128" i="11"/>
  <c r="J31" i="5"/>
  <c r="J128" i="11"/>
  <c r="I31" i="5"/>
  <c r="I128" i="11"/>
  <c r="H31" i="5"/>
  <c r="H128" i="11"/>
  <c r="G31" i="5"/>
  <c r="G128" i="11"/>
  <c r="F31" i="5"/>
  <c r="F128" i="11"/>
  <c r="E128" i="11"/>
  <c r="D31" i="5"/>
  <c r="D128" i="11" s="1"/>
  <c r="B31" i="5"/>
  <c r="T30" i="5"/>
  <c r="S30" i="5"/>
  <c r="R30" i="5"/>
  <c r="Q30" i="5"/>
  <c r="P30" i="5"/>
  <c r="O30" i="5"/>
  <c r="N30" i="5"/>
  <c r="L30" i="5"/>
  <c r="K30" i="5"/>
  <c r="K127" i="11" s="1"/>
  <c r="J30" i="5"/>
  <c r="J127" i="11" s="1"/>
  <c r="I30" i="5"/>
  <c r="I127" i="11" s="1"/>
  <c r="H30" i="5"/>
  <c r="H127" i="11" s="1"/>
  <c r="G30" i="5"/>
  <c r="G127" i="11" s="1"/>
  <c r="F30" i="5"/>
  <c r="F127" i="11" s="1"/>
  <c r="E127" i="11"/>
  <c r="D30" i="5"/>
  <c r="D127" i="11"/>
  <c r="B30" i="5"/>
  <c r="C30" i="5"/>
  <c r="C127" i="11" s="1"/>
  <c r="B127" i="11"/>
  <c r="T29" i="5"/>
  <c r="S29" i="5"/>
  <c r="R29" i="5"/>
  <c r="Q29" i="5"/>
  <c r="P29" i="5"/>
  <c r="O29" i="5"/>
  <c r="N29" i="5"/>
  <c r="L29" i="5"/>
  <c r="K29" i="5"/>
  <c r="K126" i="11" s="1"/>
  <c r="J29" i="5"/>
  <c r="J126" i="11" s="1"/>
  <c r="I29" i="5"/>
  <c r="I126" i="11" s="1"/>
  <c r="H29" i="5"/>
  <c r="H126" i="11" s="1"/>
  <c r="G29" i="5"/>
  <c r="G126" i="11" s="1"/>
  <c r="F29" i="5"/>
  <c r="F126" i="11" s="1"/>
  <c r="E126" i="11"/>
  <c r="D29" i="5"/>
  <c r="D126" i="11"/>
  <c r="B29" i="5"/>
  <c r="T28" i="5"/>
  <c r="S28" i="5"/>
  <c r="R28" i="5"/>
  <c r="Q28" i="5"/>
  <c r="P28" i="5"/>
  <c r="O28" i="5"/>
  <c r="N28" i="5"/>
  <c r="L28" i="5"/>
  <c r="K28" i="5"/>
  <c r="K125" i="11"/>
  <c r="J28" i="5"/>
  <c r="J125" i="11"/>
  <c r="I28" i="5"/>
  <c r="I125" i="11"/>
  <c r="H28" i="5"/>
  <c r="H125" i="11"/>
  <c r="G28" i="5"/>
  <c r="G125" i="11"/>
  <c r="F28" i="5"/>
  <c r="F125" i="11"/>
  <c r="E125" i="11"/>
  <c r="D28" i="5"/>
  <c r="D125" i="11" s="1"/>
  <c r="B28" i="5"/>
  <c r="T27" i="5"/>
  <c r="S27" i="5"/>
  <c r="R27" i="5"/>
  <c r="Q27" i="5"/>
  <c r="P27" i="5"/>
  <c r="O27" i="5"/>
  <c r="N27" i="5"/>
  <c r="L27" i="5"/>
  <c r="K27" i="5"/>
  <c r="K124" i="11" s="1"/>
  <c r="J27" i="5"/>
  <c r="J124" i="11" s="1"/>
  <c r="I27" i="5"/>
  <c r="I124" i="11" s="1"/>
  <c r="H27" i="5"/>
  <c r="H124" i="11" s="1"/>
  <c r="G27" i="5"/>
  <c r="G124" i="11" s="1"/>
  <c r="F27" i="5"/>
  <c r="F124" i="11" s="1"/>
  <c r="E124" i="11"/>
  <c r="D27" i="5"/>
  <c r="D124" i="11"/>
  <c r="B27" i="5"/>
  <c r="C27" i="5"/>
  <c r="C124" i="11" s="1"/>
  <c r="T26" i="5"/>
  <c r="S26" i="5"/>
  <c r="R26" i="5"/>
  <c r="Q26" i="5"/>
  <c r="P26" i="5"/>
  <c r="O26" i="5"/>
  <c r="N26" i="5"/>
  <c r="L26" i="5"/>
  <c r="K26" i="5"/>
  <c r="K123" i="11"/>
  <c r="J26" i="5"/>
  <c r="J123" i="11"/>
  <c r="I26" i="5"/>
  <c r="I123" i="11"/>
  <c r="H26" i="5"/>
  <c r="H123" i="11"/>
  <c r="G26" i="5"/>
  <c r="G123" i="11"/>
  <c r="F26" i="5"/>
  <c r="F123" i="11"/>
  <c r="E123" i="11"/>
  <c r="D26" i="5"/>
  <c r="D123" i="11" s="1"/>
  <c r="B26" i="5"/>
  <c r="B123" i="11" s="1"/>
  <c r="T25" i="5"/>
  <c r="S25" i="5"/>
  <c r="R25" i="5"/>
  <c r="Q25" i="5"/>
  <c r="P25" i="5"/>
  <c r="O25" i="5"/>
  <c r="N25" i="5"/>
  <c r="L25" i="5"/>
  <c r="K25" i="5"/>
  <c r="K122" i="11"/>
  <c r="J25" i="5"/>
  <c r="J122" i="11"/>
  <c r="I25" i="5"/>
  <c r="I122" i="11"/>
  <c r="H25" i="5"/>
  <c r="H122" i="11"/>
  <c r="G25" i="5"/>
  <c r="G122" i="11"/>
  <c r="F25" i="5"/>
  <c r="F122" i="11"/>
  <c r="E122" i="11"/>
  <c r="D25" i="5"/>
  <c r="D122" i="11" s="1"/>
  <c r="B25" i="5"/>
  <c r="T24" i="5"/>
  <c r="S24" i="5"/>
  <c r="R24" i="5"/>
  <c r="Q24" i="5"/>
  <c r="P24" i="5"/>
  <c r="O24" i="5"/>
  <c r="N24" i="5"/>
  <c r="L24" i="5"/>
  <c r="K24" i="5"/>
  <c r="K121" i="11" s="1"/>
  <c r="J24" i="5"/>
  <c r="J121" i="11" s="1"/>
  <c r="I24" i="5"/>
  <c r="I121" i="11" s="1"/>
  <c r="H24" i="5"/>
  <c r="H121" i="11" s="1"/>
  <c r="G24" i="5"/>
  <c r="G121" i="11" s="1"/>
  <c r="F24" i="5"/>
  <c r="F121" i="11" s="1"/>
  <c r="E121" i="11"/>
  <c r="D24" i="5"/>
  <c r="D121" i="11"/>
  <c r="B24" i="5"/>
  <c r="B121" i="11"/>
  <c r="C24" i="5"/>
  <c r="C121" i="11"/>
  <c r="T23" i="5"/>
  <c r="S23" i="5"/>
  <c r="R23" i="5"/>
  <c r="Q23" i="5"/>
  <c r="P23" i="5"/>
  <c r="O23" i="5"/>
  <c r="N23" i="5"/>
  <c r="L23" i="5"/>
  <c r="K23" i="5"/>
  <c r="K120" i="11" s="1"/>
  <c r="J23" i="5"/>
  <c r="J120" i="11" s="1"/>
  <c r="I23" i="5"/>
  <c r="I120" i="11" s="1"/>
  <c r="H23" i="5"/>
  <c r="H120" i="11" s="1"/>
  <c r="G23" i="5"/>
  <c r="G120" i="11" s="1"/>
  <c r="F23" i="5"/>
  <c r="F120" i="11" s="1"/>
  <c r="E120" i="11"/>
  <c r="D23" i="5"/>
  <c r="D120" i="11"/>
  <c r="B23" i="5"/>
  <c r="C23" i="5"/>
  <c r="C120" i="11" s="1"/>
  <c r="B120" i="11"/>
  <c r="T22" i="5"/>
  <c r="S22" i="5"/>
  <c r="R22" i="5"/>
  <c r="Q22" i="5"/>
  <c r="P22" i="5"/>
  <c r="O22" i="5"/>
  <c r="N22" i="5"/>
  <c r="L22" i="5"/>
  <c r="K22" i="5"/>
  <c r="K119" i="11" s="1"/>
  <c r="J22" i="5"/>
  <c r="J119" i="11" s="1"/>
  <c r="I22" i="5"/>
  <c r="I119" i="11" s="1"/>
  <c r="H22" i="5"/>
  <c r="H119" i="11" s="1"/>
  <c r="G22" i="5"/>
  <c r="G119" i="11" s="1"/>
  <c r="F22" i="5"/>
  <c r="F119" i="11" s="1"/>
  <c r="E119" i="11"/>
  <c r="D22" i="5"/>
  <c r="D119" i="11"/>
  <c r="B22" i="5"/>
  <c r="C22" i="5"/>
  <c r="C119" i="11" s="1"/>
  <c r="T21" i="5"/>
  <c r="S21" i="5"/>
  <c r="R21" i="5"/>
  <c r="Q21" i="5"/>
  <c r="P21" i="5"/>
  <c r="O21" i="5"/>
  <c r="N21" i="5"/>
  <c r="L21" i="5"/>
  <c r="K21" i="5"/>
  <c r="K118" i="11"/>
  <c r="J21" i="5"/>
  <c r="J118" i="11"/>
  <c r="I21" i="5"/>
  <c r="I118" i="11"/>
  <c r="H21" i="5"/>
  <c r="H118" i="11"/>
  <c r="G21" i="5"/>
  <c r="G118" i="11"/>
  <c r="F21" i="5"/>
  <c r="F118" i="11"/>
  <c r="E118" i="11"/>
  <c r="D21" i="5"/>
  <c r="D118" i="11" s="1"/>
  <c r="B21" i="5"/>
  <c r="B118" i="11" s="1"/>
  <c r="C21" i="5"/>
  <c r="C118" i="11" s="1"/>
  <c r="T20" i="5"/>
  <c r="S20" i="5"/>
  <c r="R20" i="5"/>
  <c r="Q20" i="5"/>
  <c r="P20" i="5"/>
  <c r="O20" i="5"/>
  <c r="N20" i="5"/>
  <c r="L20" i="5"/>
  <c r="K20" i="5"/>
  <c r="K117" i="11"/>
  <c r="J20" i="5"/>
  <c r="J117" i="11"/>
  <c r="I20" i="5"/>
  <c r="I117" i="11"/>
  <c r="H20" i="5"/>
  <c r="H117" i="11"/>
  <c r="G20" i="5"/>
  <c r="G117" i="11"/>
  <c r="F20" i="5"/>
  <c r="F117" i="11"/>
  <c r="E117" i="11"/>
  <c r="D20" i="5"/>
  <c r="D117" i="11" s="1"/>
  <c r="B20" i="5"/>
  <c r="B117" i="11" s="1"/>
  <c r="C20" i="5"/>
  <c r="C117" i="11" s="1"/>
  <c r="T19" i="5"/>
  <c r="S19" i="5"/>
  <c r="R19" i="5"/>
  <c r="Q19" i="5"/>
  <c r="P19" i="5"/>
  <c r="O19" i="5"/>
  <c r="N19" i="5"/>
  <c r="L19" i="5"/>
  <c r="K19" i="5"/>
  <c r="K116" i="11"/>
  <c r="J19" i="5"/>
  <c r="J116" i="11"/>
  <c r="I19" i="5"/>
  <c r="I116" i="11"/>
  <c r="H19" i="5"/>
  <c r="H116" i="11"/>
  <c r="G19" i="5"/>
  <c r="G116" i="11"/>
  <c r="F19" i="5"/>
  <c r="F116" i="11"/>
  <c r="E116" i="11"/>
  <c r="D19" i="5"/>
  <c r="D116" i="11" s="1"/>
  <c r="B19" i="5"/>
  <c r="B116" i="11" s="1"/>
  <c r="C19" i="5"/>
  <c r="C116" i="11" s="1"/>
  <c r="T18" i="5"/>
  <c r="S18" i="5"/>
  <c r="R18" i="5"/>
  <c r="Q18" i="5"/>
  <c r="P18" i="5"/>
  <c r="O18" i="5"/>
  <c r="N18" i="5"/>
  <c r="L18" i="5"/>
  <c r="K18" i="5"/>
  <c r="K115" i="11"/>
  <c r="J18" i="5"/>
  <c r="J115" i="11"/>
  <c r="I18" i="5"/>
  <c r="I115" i="11"/>
  <c r="H18" i="5"/>
  <c r="H115" i="11"/>
  <c r="G18" i="5"/>
  <c r="G115" i="11"/>
  <c r="F18" i="5"/>
  <c r="F115" i="11"/>
  <c r="E115" i="11"/>
  <c r="D18" i="5"/>
  <c r="D115" i="11" s="1"/>
  <c r="B18" i="5"/>
  <c r="B115" i="11" s="1"/>
  <c r="C18" i="5"/>
  <c r="C115" i="11" s="1"/>
  <c r="T17" i="5"/>
  <c r="S17" i="5"/>
  <c r="R17" i="5"/>
  <c r="Q17" i="5"/>
  <c r="P17" i="5"/>
  <c r="O17" i="5"/>
  <c r="N17" i="5"/>
  <c r="L17" i="5"/>
  <c r="K17" i="5"/>
  <c r="K114" i="11"/>
  <c r="J17" i="5"/>
  <c r="J114" i="11"/>
  <c r="I17" i="5"/>
  <c r="I114" i="11"/>
  <c r="H17" i="5"/>
  <c r="H114" i="11"/>
  <c r="G17" i="5"/>
  <c r="G114" i="11"/>
  <c r="F17" i="5"/>
  <c r="F114" i="11"/>
  <c r="E114" i="11"/>
  <c r="D17" i="5"/>
  <c r="D114" i="11" s="1"/>
  <c r="B17" i="5"/>
  <c r="B114" i="11" s="1"/>
  <c r="C17" i="5"/>
  <c r="C114" i="11" s="1"/>
  <c r="T16" i="5"/>
  <c r="S16" i="5"/>
  <c r="R16" i="5"/>
  <c r="Q16" i="5"/>
  <c r="P16" i="5"/>
  <c r="O16" i="5"/>
  <c r="N16" i="5"/>
  <c r="L16" i="5"/>
  <c r="K16" i="5"/>
  <c r="K113" i="11"/>
  <c r="J16" i="5"/>
  <c r="J113" i="11"/>
  <c r="I16" i="5"/>
  <c r="I113" i="11"/>
  <c r="H16" i="5"/>
  <c r="H113" i="11"/>
  <c r="G16" i="5"/>
  <c r="G113" i="11"/>
  <c r="F16" i="5"/>
  <c r="F113" i="11"/>
  <c r="E113" i="11"/>
  <c r="D16" i="5"/>
  <c r="D113" i="11" s="1"/>
  <c r="B16" i="5"/>
  <c r="T15" i="5"/>
  <c r="S15" i="5"/>
  <c r="R15" i="5"/>
  <c r="Q15" i="5"/>
  <c r="P15" i="5"/>
  <c r="O15" i="5"/>
  <c r="N15" i="5"/>
  <c r="L15" i="5"/>
  <c r="K15" i="5"/>
  <c r="K112" i="11" s="1"/>
  <c r="J15" i="5"/>
  <c r="J112" i="11" s="1"/>
  <c r="I15" i="5"/>
  <c r="I112" i="11" s="1"/>
  <c r="H15" i="5"/>
  <c r="H112" i="11" s="1"/>
  <c r="G15" i="5"/>
  <c r="G112" i="11" s="1"/>
  <c r="F15" i="5"/>
  <c r="F112" i="11" s="1"/>
  <c r="E112" i="11"/>
  <c r="D15" i="5"/>
  <c r="D112" i="11"/>
  <c r="B15" i="5"/>
  <c r="B112" i="11"/>
  <c r="C15" i="5"/>
  <c r="C112" i="11"/>
  <c r="T14" i="5"/>
  <c r="S14" i="5"/>
  <c r="R14" i="5"/>
  <c r="Q14" i="5"/>
  <c r="P14" i="5"/>
  <c r="O14" i="5"/>
  <c r="N14" i="5"/>
  <c r="L14" i="5"/>
  <c r="K14" i="5"/>
  <c r="K111" i="11" s="1"/>
  <c r="J14" i="5"/>
  <c r="J111" i="11" s="1"/>
  <c r="I14" i="5"/>
  <c r="I111" i="11" s="1"/>
  <c r="H14" i="5"/>
  <c r="H111" i="11" s="1"/>
  <c r="G14" i="5"/>
  <c r="G111" i="11" s="1"/>
  <c r="F14" i="5"/>
  <c r="F111" i="11" s="1"/>
  <c r="E111" i="11"/>
  <c r="D14" i="5"/>
  <c r="D111" i="11"/>
  <c r="B14" i="5"/>
  <c r="T13" i="5"/>
  <c r="S13" i="5"/>
  <c r="R13" i="5"/>
  <c r="Q13" i="5"/>
  <c r="P13" i="5"/>
  <c r="O13" i="5"/>
  <c r="N13" i="5"/>
  <c r="L13" i="5"/>
  <c r="K13" i="5"/>
  <c r="K110" i="11"/>
  <c r="J13" i="5"/>
  <c r="J110" i="11"/>
  <c r="I13" i="5"/>
  <c r="I110" i="11"/>
  <c r="H13" i="5"/>
  <c r="H110" i="11"/>
  <c r="G13" i="5"/>
  <c r="G110" i="11"/>
  <c r="F13" i="5"/>
  <c r="F110" i="11"/>
  <c r="E110" i="11"/>
  <c r="D13" i="5"/>
  <c r="D110" i="11" s="1"/>
  <c r="B13" i="5"/>
  <c r="C13" i="5" s="1"/>
  <c r="C110" i="11" s="1"/>
  <c r="T12" i="5"/>
  <c r="S12" i="5"/>
  <c r="R12" i="5"/>
  <c r="Q12" i="5"/>
  <c r="P12" i="5"/>
  <c r="O12" i="5"/>
  <c r="N12" i="5"/>
  <c r="L12" i="5"/>
  <c r="K12" i="5"/>
  <c r="K109" i="11" s="1"/>
  <c r="J12" i="5"/>
  <c r="J109" i="11" s="1"/>
  <c r="I12" i="5"/>
  <c r="I109" i="11" s="1"/>
  <c r="H12" i="5"/>
  <c r="H109" i="11" s="1"/>
  <c r="G12" i="5"/>
  <c r="G109" i="11" s="1"/>
  <c r="F12" i="5"/>
  <c r="F109" i="11" s="1"/>
  <c r="E109" i="11"/>
  <c r="D12" i="5"/>
  <c r="D109" i="11"/>
  <c r="B12" i="5"/>
  <c r="C12" i="5"/>
  <c r="C109" i="11" s="1"/>
  <c r="B109" i="11"/>
  <c r="T11" i="5"/>
  <c r="S11" i="5"/>
  <c r="R11" i="5"/>
  <c r="Q11" i="5"/>
  <c r="P11" i="5"/>
  <c r="O11" i="5"/>
  <c r="N11" i="5"/>
  <c r="L11" i="5"/>
  <c r="K11" i="5"/>
  <c r="K108" i="11" s="1"/>
  <c r="J11" i="5"/>
  <c r="J108" i="11" s="1"/>
  <c r="I11" i="5"/>
  <c r="I108" i="11" s="1"/>
  <c r="H11" i="5"/>
  <c r="H108" i="11" s="1"/>
  <c r="G11" i="5"/>
  <c r="G108" i="11" s="1"/>
  <c r="F11" i="5"/>
  <c r="F108" i="11" s="1"/>
  <c r="E108" i="11"/>
  <c r="D11" i="5"/>
  <c r="D108" i="11"/>
  <c r="B11" i="5"/>
  <c r="C11" i="5"/>
  <c r="C108" i="11" s="1"/>
  <c r="B108" i="11"/>
  <c r="T10" i="5"/>
  <c r="S10" i="5"/>
  <c r="R10" i="5"/>
  <c r="Q10" i="5"/>
  <c r="P10" i="5"/>
  <c r="O10" i="5"/>
  <c r="N10" i="5"/>
  <c r="L10" i="5"/>
  <c r="K10" i="5"/>
  <c r="K107" i="11" s="1"/>
  <c r="J10" i="5"/>
  <c r="J107" i="11" s="1"/>
  <c r="I10" i="5"/>
  <c r="I107" i="11" s="1"/>
  <c r="H10" i="5"/>
  <c r="H107" i="11" s="1"/>
  <c r="G10" i="5"/>
  <c r="G107" i="11" s="1"/>
  <c r="F10" i="5"/>
  <c r="F107" i="11" s="1"/>
  <c r="E107" i="11"/>
  <c r="D10" i="5"/>
  <c r="D107" i="11"/>
  <c r="B10" i="5"/>
  <c r="C10" i="5"/>
  <c r="C107" i="11" s="1"/>
  <c r="B107" i="11"/>
  <c r="T34" i="6"/>
  <c r="S34" i="6"/>
  <c r="R34" i="6"/>
  <c r="Q34" i="6"/>
  <c r="P34" i="6"/>
  <c r="O34" i="6"/>
  <c r="N34" i="6"/>
  <c r="L34" i="6"/>
  <c r="K34" i="6"/>
  <c r="K106" i="11" s="1"/>
  <c r="J34" i="6"/>
  <c r="J106" i="11" s="1"/>
  <c r="I34" i="6"/>
  <c r="I106" i="11" s="1"/>
  <c r="H34" i="6"/>
  <c r="H106" i="11" s="1"/>
  <c r="G34" i="6"/>
  <c r="G106" i="11" s="1"/>
  <c r="F34" i="6"/>
  <c r="F106" i="11" s="1"/>
  <c r="E106" i="11"/>
  <c r="D34" i="6"/>
  <c r="D106" i="11"/>
  <c r="B34" i="6"/>
  <c r="C34" i="6"/>
  <c r="C106" i="11" s="1"/>
  <c r="B106" i="11"/>
  <c r="T33" i="6"/>
  <c r="S33" i="6"/>
  <c r="R33" i="6"/>
  <c r="Q33" i="6"/>
  <c r="P33" i="6"/>
  <c r="O33" i="6"/>
  <c r="N33" i="6"/>
  <c r="L33" i="6"/>
  <c r="K33" i="6"/>
  <c r="K105" i="11" s="1"/>
  <c r="J33" i="6"/>
  <c r="J105" i="11" s="1"/>
  <c r="I33" i="6"/>
  <c r="I105" i="11" s="1"/>
  <c r="H33" i="6"/>
  <c r="H105" i="11" s="1"/>
  <c r="G33" i="6"/>
  <c r="G105" i="11" s="1"/>
  <c r="F33" i="6"/>
  <c r="F105" i="11" s="1"/>
  <c r="E105" i="11"/>
  <c r="D33" i="6"/>
  <c r="D105" i="11"/>
  <c r="B33" i="6"/>
  <c r="C33" i="6"/>
  <c r="C105" i="11" s="1"/>
  <c r="B105" i="11"/>
  <c r="T32" i="6"/>
  <c r="S32" i="6"/>
  <c r="R32" i="6"/>
  <c r="Q32" i="6"/>
  <c r="P32" i="6"/>
  <c r="O32" i="6"/>
  <c r="N32" i="6"/>
  <c r="L32" i="6"/>
  <c r="K32" i="6"/>
  <c r="K104" i="11" s="1"/>
  <c r="J32" i="6"/>
  <c r="J104" i="11" s="1"/>
  <c r="I32" i="6"/>
  <c r="I104" i="11" s="1"/>
  <c r="H32" i="6"/>
  <c r="H104" i="11" s="1"/>
  <c r="G32" i="6"/>
  <c r="G104" i="11" s="1"/>
  <c r="F32" i="6"/>
  <c r="F104" i="11" s="1"/>
  <c r="E104" i="11"/>
  <c r="D32" i="6"/>
  <c r="D104" i="11"/>
  <c r="B32" i="6"/>
  <c r="C32" i="6"/>
  <c r="C104" i="11" s="1"/>
  <c r="B104" i="11"/>
  <c r="T31" i="6"/>
  <c r="S31" i="6"/>
  <c r="R31" i="6"/>
  <c r="Q31" i="6"/>
  <c r="P31" i="6"/>
  <c r="O31" i="6"/>
  <c r="N31" i="6"/>
  <c r="L31" i="6"/>
  <c r="K31" i="6"/>
  <c r="K103" i="11" s="1"/>
  <c r="J31" i="6"/>
  <c r="J103" i="11" s="1"/>
  <c r="I31" i="6"/>
  <c r="I103" i="11" s="1"/>
  <c r="H31" i="6"/>
  <c r="H103" i="11" s="1"/>
  <c r="G31" i="6"/>
  <c r="G103" i="11" s="1"/>
  <c r="F31" i="6"/>
  <c r="F103" i="11" s="1"/>
  <c r="E103" i="11"/>
  <c r="D31" i="6"/>
  <c r="D103" i="11"/>
  <c r="B31" i="6"/>
  <c r="C31" i="6"/>
  <c r="C103" i="11" s="1"/>
  <c r="B103" i="11"/>
  <c r="T30" i="6"/>
  <c r="S30" i="6"/>
  <c r="R30" i="6"/>
  <c r="Q30" i="6"/>
  <c r="P30" i="6"/>
  <c r="O30" i="6"/>
  <c r="N30" i="6"/>
  <c r="L30" i="6"/>
  <c r="K30" i="6"/>
  <c r="K102" i="11" s="1"/>
  <c r="J30" i="6"/>
  <c r="J102" i="11" s="1"/>
  <c r="I30" i="6"/>
  <c r="I102" i="11" s="1"/>
  <c r="H30" i="6"/>
  <c r="H102" i="11" s="1"/>
  <c r="G30" i="6"/>
  <c r="G102" i="11" s="1"/>
  <c r="F30" i="6"/>
  <c r="F102" i="11" s="1"/>
  <c r="E102" i="11"/>
  <c r="D30" i="6"/>
  <c r="D102" i="11"/>
  <c r="B30" i="6"/>
  <c r="C30" i="6"/>
  <c r="C102" i="11" s="1"/>
  <c r="B102" i="11"/>
  <c r="T29" i="6"/>
  <c r="S29" i="6"/>
  <c r="R29" i="6"/>
  <c r="Q29" i="6"/>
  <c r="P29" i="6"/>
  <c r="O29" i="6"/>
  <c r="N29" i="6"/>
  <c r="L29" i="6"/>
  <c r="K29" i="6"/>
  <c r="K101" i="11" s="1"/>
  <c r="J29" i="6"/>
  <c r="J101" i="11" s="1"/>
  <c r="I29" i="6"/>
  <c r="I101" i="11" s="1"/>
  <c r="H29" i="6"/>
  <c r="H101" i="11" s="1"/>
  <c r="G29" i="6"/>
  <c r="G101" i="11" s="1"/>
  <c r="F29" i="6"/>
  <c r="F101" i="11" s="1"/>
  <c r="E101" i="11"/>
  <c r="D29" i="6"/>
  <c r="D101" i="11"/>
  <c r="B29" i="6"/>
  <c r="C29" i="6"/>
  <c r="C101" i="11" s="1"/>
  <c r="B101" i="11"/>
  <c r="T28" i="6"/>
  <c r="S28" i="6"/>
  <c r="R28" i="6"/>
  <c r="Q28" i="6"/>
  <c r="P28" i="6"/>
  <c r="O28" i="6"/>
  <c r="N28" i="6"/>
  <c r="L28" i="6"/>
  <c r="K28" i="6"/>
  <c r="K100" i="11" s="1"/>
  <c r="J28" i="6"/>
  <c r="J100" i="11" s="1"/>
  <c r="I28" i="6"/>
  <c r="I100" i="11"/>
  <c r="H28" i="6"/>
  <c r="H100" i="11" s="1"/>
  <c r="G28" i="6"/>
  <c r="G100" i="11" s="1"/>
  <c r="F28" i="6"/>
  <c r="F100" i="11" s="1"/>
  <c r="E100" i="11"/>
  <c r="D28" i="6"/>
  <c r="D100" i="11" s="1"/>
  <c r="B28" i="6"/>
  <c r="T27" i="6"/>
  <c r="S27" i="6"/>
  <c r="R27" i="6"/>
  <c r="Q27" i="6"/>
  <c r="P27" i="6"/>
  <c r="O27" i="6"/>
  <c r="N27" i="6"/>
  <c r="L27" i="6"/>
  <c r="K27" i="6"/>
  <c r="K99" i="11" s="1"/>
  <c r="J27" i="6"/>
  <c r="J99" i="11"/>
  <c r="I27" i="6"/>
  <c r="I99" i="11" s="1"/>
  <c r="H27" i="6"/>
  <c r="H99" i="11"/>
  <c r="G27" i="6"/>
  <c r="G99" i="11" s="1"/>
  <c r="F27" i="6"/>
  <c r="F99" i="11"/>
  <c r="E99" i="11"/>
  <c r="D27" i="6"/>
  <c r="D99" i="11" s="1"/>
  <c r="B27" i="6"/>
  <c r="T26" i="6"/>
  <c r="S26" i="6"/>
  <c r="R26" i="6"/>
  <c r="Q26" i="6"/>
  <c r="P26" i="6"/>
  <c r="O26" i="6"/>
  <c r="N26" i="6"/>
  <c r="L26" i="6"/>
  <c r="K26" i="6"/>
  <c r="K98" i="11" s="1"/>
  <c r="J26" i="6"/>
  <c r="J98" i="11"/>
  <c r="I26" i="6"/>
  <c r="I98" i="11" s="1"/>
  <c r="H26" i="6"/>
  <c r="H98" i="11"/>
  <c r="G26" i="6"/>
  <c r="G98" i="11" s="1"/>
  <c r="F26" i="6"/>
  <c r="F98" i="11"/>
  <c r="E98" i="11"/>
  <c r="D26" i="6"/>
  <c r="D98" i="11" s="1"/>
  <c r="B26" i="6"/>
  <c r="T25" i="6"/>
  <c r="S25" i="6"/>
  <c r="R25" i="6"/>
  <c r="Q25" i="6"/>
  <c r="P25" i="6"/>
  <c r="O25" i="6"/>
  <c r="N25" i="6"/>
  <c r="L25" i="6"/>
  <c r="K25" i="6"/>
  <c r="K97" i="11" s="1"/>
  <c r="J25" i="6"/>
  <c r="J97" i="11"/>
  <c r="I25" i="6"/>
  <c r="I97" i="11" s="1"/>
  <c r="H25" i="6"/>
  <c r="H97" i="11"/>
  <c r="G25" i="6"/>
  <c r="G97" i="11" s="1"/>
  <c r="F25" i="6"/>
  <c r="F97" i="11"/>
  <c r="E97" i="11"/>
  <c r="D25" i="6"/>
  <c r="D97" i="11" s="1"/>
  <c r="B25" i="6"/>
  <c r="T24" i="6"/>
  <c r="S24" i="6"/>
  <c r="R24" i="6"/>
  <c r="Q24" i="6"/>
  <c r="P24" i="6"/>
  <c r="O24" i="6"/>
  <c r="N24" i="6"/>
  <c r="L24" i="6"/>
  <c r="K24" i="6"/>
  <c r="K96" i="11" s="1"/>
  <c r="J24" i="6"/>
  <c r="J96" i="11"/>
  <c r="I24" i="6"/>
  <c r="I96" i="11" s="1"/>
  <c r="H24" i="6"/>
  <c r="H96" i="11"/>
  <c r="G24" i="6"/>
  <c r="G96" i="11" s="1"/>
  <c r="F24" i="6"/>
  <c r="F96" i="11"/>
  <c r="E96" i="11"/>
  <c r="D24" i="6"/>
  <c r="D96" i="11" s="1"/>
  <c r="B24" i="6"/>
  <c r="T23" i="6"/>
  <c r="S23" i="6"/>
  <c r="R23" i="6"/>
  <c r="Q23" i="6"/>
  <c r="P23" i="6"/>
  <c r="O23" i="6"/>
  <c r="N23" i="6"/>
  <c r="L23" i="6"/>
  <c r="K23" i="6"/>
  <c r="K95" i="11" s="1"/>
  <c r="J23" i="6"/>
  <c r="J95" i="11"/>
  <c r="I23" i="6"/>
  <c r="I95" i="11" s="1"/>
  <c r="H23" i="6"/>
  <c r="H95" i="11"/>
  <c r="G23" i="6"/>
  <c r="G95" i="11" s="1"/>
  <c r="F23" i="6"/>
  <c r="F95" i="11"/>
  <c r="E95" i="11"/>
  <c r="D23" i="6"/>
  <c r="D95" i="11" s="1"/>
  <c r="B23" i="6"/>
  <c r="T22" i="6"/>
  <c r="S22" i="6"/>
  <c r="R22" i="6"/>
  <c r="Q22" i="6"/>
  <c r="P22" i="6"/>
  <c r="O22" i="6"/>
  <c r="N22" i="6"/>
  <c r="L22" i="6"/>
  <c r="K22" i="6"/>
  <c r="K94" i="11" s="1"/>
  <c r="J22" i="6"/>
  <c r="J94" i="11"/>
  <c r="I22" i="6"/>
  <c r="I94" i="11" s="1"/>
  <c r="H22" i="6"/>
  <c r="H94" i="11"/>
  <c r="G22" i="6"/>
  <c r="G94" i="11" s="1"/>
  <c r="F22" i="6"/>
  <c r="F94" i="11"/>
  <c r="E94" i="11"/>
  <c r="D22" i="6"/>
  <c r="D94" i="11" s="1"/>
  <c r="B22" i="6"/>
  <c r="T21" i="6"/>
  <c r="S21" i="6"/>
  <c r="R21" i="6"/>
  <c r="Q21" i="6"/>
  <c r="P21" i="6"/>
  <c r="O21" i="6"/>
  <c r="N21" i="6"/>
  <c r="L21" i="6"/>
  <c r="K21" i="6"/>
  <c r="K93" i="11" s="1"/>
  <c r="J21" i="6"/>
  <c r="J93" i="11"/>
  <c r="I21" i="6"/>
  <c r="I93" i="11" s="1"/>
  <c r="H21" i="6"/>
  <c r="H93" i="11"/>
  <c r="G21" i="6"/>
  <c r="G93" i="11" s="1"/>
  <c r="F21" i="6"/>
  <c r="F93" i="11"/>
  <c r="E93" i="11"/>
  <c r="D21" i="6"/>
  <c r="D93" i="11" s="1"/>
  <c r="B21" i="6"/>
  <c r="T20" i="6"/>
  <c r="S20" i="6"/>
  <c r="R20" i="6"/>
  <c r="Q20" i="6"/>
  <c r="P20" i="6"/>
  <c r="O20" i="6"/>
  <c r="N20" i="6"/>
  <c r="L20" i="6"/>
  <c r="K20" i="6"/>
  <c r="K92" i="11" s="1"/>
  <c r="J20" i="6"/>
  <c r="J92" i="11"/>
  <c r="I20" i="6"/>
  <c r="I92" i="11" s="1"/>
  <c r="H20" i="6"/>
  <c r="H92" i="11"/>
  <c r="G20" i="6"/>
  <c r="G92" i="11" s="1"/>
  <c r="F20" i="6"/>
  <c r="F92" i="11"/>
  <c r="E92" i="11"/>
  <c r="D20" i="6"/>
  <c r="D92" i="11" s="1"/>
  <c r="B20" i="6"/>
  <c r="T19" i="6"/>
  <c r="S19" i="6"/>
  <c r="R19" i="6"/>
  <c r="Q19" i="6"/>
  <c r="P19" i="6"/>
  <c r="O19" i="6"/>
  <c r="N19" i="6"/>
  <c r="L19" i="6"/>
  <c r="K19" i="6"/>
  <c r="K91" i="11" s="1"/>
  <c r="J19" i="6"/>
  <c r="J91" i="11"/>
  <c r="I19" i="6"/>
  <c r="I91" i="11" s="1"/>
  <c r="H19" i="6"/>
  <c r="H91" i="11"/>
  <c r="G19" i="6"/>
  <c r="G91" i="11" s="1"/>
  <c r="F19" i="6"/>
  <c r="F91" i="11"/>
  <c r="E91" i="11"/>
  <c r="D19" i="6"/>
  <c r="D91" i="11" s="1"/>
  <c r="B19" i="6"/>
  <c r="T18" i="6"/>
  <c r="S18" i="6"/>
  <c r="R18" i="6"/>
  <c r="Q18" i="6"/>
  <c r="P18" i="6"/>
  <c r="O18" i="6"/>
  <c r="N18" i="6"/>
  <c r="L18" i="6"/>
  <c r="K18" i="6"/>
  <c r="K90" i="11"/>
  <c r="J18" i="6"/>
  <c r="J90" i="11"/>
  <c r="I18" i="6"/>
  <c r="I90" i="11" s="1"/>
  <c r="H18" i="6"/>
  <c r="H90" i="11"/>
  <c r="G18" i="6"/>
  <c r="G90" i="11" s="1"/>
  <c r="F18" i="6"/>
  <c r="F90" i="11"/>
  <c r="E90" i="11"/>
  <c r="D18" i="6"/>
  <c r="D90" i="11" s="1"/>
  <c r="B18" i="6"/>
  <c r="T17" i="6"/>
  <c r="S17" i="6"/>
  <c r="R17" i="6"/>
  <c r="Q17" i="6"/>
  <c r="P17" i="6"/>
  <c r="O17" i="6"/>
  <c r="N17" i="6"/>
  <c r="L17" i="6"/>
  <c r="K17" i="6"/>
  <c r="J17" i="6"/>
  <c r="I17" i="6"/>
  <c r="H17" i="6"/>
  <c r="G17" i="6"/>
  <c r="F17" i="6"/>
  <c r="E89" i="11"/>
  <c r="D17" i="6"/>
  <c r="D89" i="11" s="1"/>
  <c r="B17" i="6"/>
  <c r="C17" i="6" s="1"/>
  <c r="C89" i="11"/>
  <c r="B89" i="11"/>
  <c r="T16" i="6"/>
  <c r="S16" i="6"/>
  <c r="R16" i="6"/>
  <c r="Q16" i="6"/>
  <c r="P16" i="6"/>
  <c r="O16" i="6"/>
  <c r="N16" i="6"/>
  <c r="L16" i="6"/>
  <c r="K16" i="6"/>
  <c r="K88" i="11"/>
  <c r="J16" i="6"/>
  <c r="J88" i="11" s="1"/>
  <c r="I16" i="6"/>
  <c r="I88" i="11"/>
  <c r="H16" i="6"/>
  <c r="H88" i="11" s="1"/>
  <c r="G16" i="6"/>
  <c r="G88" i="11"/>
  <c r="F16" i="6"/>
  <c r="F88" i="11" s="1"/>
  <c r="E88" i="11"/>
  <c r="D16" i="6"/>
  <c r="D88" i="11" s="1"/>
  <c r="B16" i="6"/>
  <c r="C16" i="6" s="1"/>
  <c r="C88" i="11"/>
  <c r="B88" i="11"/>
  <c r="T15" i="6"/>
  <c r="S15" i="6"/>
  <c r="R15" i="6"/>
  <c r="Q15" i="6"/>
  <c r="P15" i="6"/>
  <c r="O15" i="6"/>
  <c r="N15" i="6"/>
  <c r="L15" i="6"/>
  <c r="K15" i="6"/>
  <c r="K87" i="11"/>
  <c r="J15" i="6"/>
  <c r="J87" i="11" s="1"/>
  <c r="I15" i="6"/>
  <c r="I87" i="11"/>
  <c r="H15" i="6"/>
  <c r="H87" i="11" s="1"/>
  <c r="G15" i="6"/>
  <c r="G87" i="11"/>
  <c r="F15" i="6"/>
  <c r="F87" i="11" s="1"/>
  <c r="E87" i="11"/>
  <c r="D15" i="6"/>
  <c r="D87" i="11" s="1"/>
  <c r="B15" i="6"/>
  <c r="C15" i="6" s="1"/>
  <c r="C87" i="11" s="1"/>
  <c r="B87" i="11"/>
  <c r="T14" i="6"/>
  <c r="S14" i="6"/>
  <c r="R14" i="6"/>
  <c r="Q14" i="6"/>
  <c r="P14" i="6"/>
  <c r="O14" i="6"/>
  <c r="N14" i="6"/>
  <c r="L14" i="6"/>
  <c r="K14" i="6"/>
  <c r="J14" i="6"/>
  <c r="I14" i="6"/>
  <c r="I86" i="11"/>
  <c r="H14" i="6"/>
  <c r="G14" i="6"/>
  <c r="F14" i="6"/>
  <c r="E86" i="11"/>
  <c r="D14" i="6"/>
  <c r="D86" i="11"/>
  <c r="B14" i="6"/>
  <c r="T13" i="6"/>
  <c r="S13" i="6"/>
  <c r="R13" i="6"/>
  <c r="Q13" i="6"/>
  <c r="P13" i="6"/>
  <c r="O13" i="6"/>
  <c r="N13" i="6"/>
  <c r="L13" i="6"/>
  <c r="K13" i="6"/>
  <c r="K85" i="11"/>
  <c r="J13" i="6"/>
  <c r="J85" i="11" s="1"/>
  <c r="I13" i="6"/>
  <c r="I85" i="11"/>
  <c r="H13" i="6"/>
  <c r="H85" i="11" s="1"/>
  <c r="G13" i="6"/>
  <c r="G85" i="11"/>
  <c r="F13" i="6"/>
  <c r="F85" i="11" s="1"/>
  <c r="E85" i="11"/>
  <c r="D13" i="6"/>
  <c r="D85" i="11" s="1"/>
  <c r="B13" i="6"/>
  <c r="C13" i="6" s="1"/>
  <c r="C85" i="11" s="1"/>
  <c r="B85" i="11"/>
  <c r="T12" i="6"/>
  <c r="S12" i="6"/>
  <c r="R12" i="6"/>
  <c r="Q12" i="6"/>
  <c r="P12" i="6"/>
  <c r="O12" i="6"/>
  <c r="N12" i="6"/>
  <c r="L12" i="6"/>
  <c r="K12" i="6"/>
  <c r="K84" i="11"/>
  <c r="J12" i="6"/>
  <c r="J84" i="11" s="1"/>
  <c r="I12" i="6"/>
  <c r="I84" i="11"/>
  <c r="H12" i="6"/>
  <c r="H84" i="11" s="1"/>
  <c r="G12" i="6"/>
  <c r="G84" i="11"/>
  <c r="F12" i="6"/>
  <c r="F84" i="11" s="1"/>
  <c r="E84" i="11"/>
  <c r="D12" i="6"/>
  <c r="D84" i="11" s="1"/>
  <c r="B12" i="6"/>
  <c r="C12" i="6" s="1"/>
  <c r="C84" i="11" s="1"/>
  <c r="B84" i="11"/>
  <c r="T11" i="6"/>
  <c r="S11" i="6"/>
  <c r="R11" i="6"/>
  <c r="Q11" i="6"/>
  <c r="P11" i="6"/>
  <c r="O11" i="6"/>
  <c r="N11" i="6"/>
  <c r="L11" i="6"/>
  <c r="K11" i="6"/>
  <c r="K83" i="11"/>
  <c r="J11" i="6"/>
  <c r="J83" i="11" s="1"/>
  <c r="I11" i="6"/>
  <c r="I83" i="11"/>
  <c r="H11" i="6"/>
  <c r="H83" i="11" s="1"/>
  <c r="G11" i="6"/>
  <c r="G83" i="11"/>
  <c r="F11" i="6"/>
  <c r="F83" i="11" s="1"/>
  <c r="E83" i="11"/>
  <c r="D11" i="6"/>
  <c r="D83" i="11" s="1"/>
  <c r="B11" i="6"/>
  <c r="C11" i="6" s="1"/>
  <c r="C83" i="11"/>
  <c r="B83" i="11"/>
  <c r="T10" i="6"/>
  <c r="S10" i="6"/>
  <c r="R10" i="6"/>
  <c r="Q10" i="6"/>
  <c r="P10" i="6"/>
  <c r="O10" i="6"/>
  <c r="N10" i="6"/>
  <c r="L10" i="6"/>
  <c r="K10" i="6"/>
  <c r="K82" i="11"/>
  <c r="J10" i="6"/>
  <c r="J82" i="11" s="1"/>
  <c r="I10" i="6"/>
  <c r="I82" i="11"/>
  <c r="H10" i="6"/>
  <c r="H82" i="11" s="1"/>
  <c r="G10" i="6"/>
  <c r="G82" i="11"/>
  <c r="F10" i="6"/>
  <c r="F82" i="11" s="1"/>
  <c r="E82" i="11"/>
  <c r="D10" i="6"/>
  <c r="D82" i="11" s="1"/>
  <c r="B10" i="6"/>
  <c r="C10" i="6" s="1"/>
  <c r="C82" i="11"/>
  <c r="B82" i="11"/>
  <c r="T34" i="2"/>
  <c r="S34" i="2"/>
  <c r="R34" i="2"/>
  <c r="Q34" i="2"/>
  <c r="P34" i="2"/>
  <c r="O34" i="2"/>
  <c r="N34" i="2"/>
  <c r="L34" i="2"/>
  <c r="K34" i="2"/>
  <c r="K81" i="11"/>
  <c r="J34" i="2"/>
  <c r="J81" i="11" s="1"/>
  <c r="I34" i="2"/>
  <c r="I81" i="11"/>
  <c r="H34" i="2"/>
  <c r="H81" i="11" s="1"/>
  <c r="G34" i="2"/>
  <c r="G81" i="11"/>
  <c r="F34" i="2"/>
  <c r="F81" i="11" s="1"/>
  <c r="E81" i="11"/>
  <c r="D34" i="2"/>
  <c r="D81" i="11" s="1"/>
  <c r="B34" i="2"/>
  <c r="C34" i="2" s="1"/>
  <c r="C81" i="11" s="1"/>
  <c r="B81" i="11"/>
  <c r="T33" i="2"/>
  <c r="S33" i="2"/>
  <c r="R33" i="2"/>
  <c r="Q33" i="2"/>
  <c r="P33" i="2"/>
  <c r="O33" i="2"/>
  <c r="N33" i="2"/>
  <c r="L33" i="2"/>
  <c r="K33" i="2"/>
  <c r="K80" i="11"/>
  <c r="J33" i="2"/>
  <c r="J80" i="11" s="1"/>
  <c r="I33" i="2"/>
  <c r="I80" i="11"/>
  <c r="H33" i="2"/>
  <c r="H80" i="11" s="1"/>
  <c r="G33" i="2"/>
  <c r="G80" i="11"/>
  <c r="F33" i="2"/>
  <c r="F80" i="11" s="1"/>
  <c r="E80" i="11"/>
  <c r="D33" i="2"/>
  <c r="D80" i="11" s="1"/>
  <c r="B33" i="2"/>
  <c r="C33" i="2" s="1"/>
  <c r="C80" i="11" s="1"/>
  <c r="B80" i="11"/>
  <c r="T32" i="2"/>
  <c r="S32" i="2"/>
  <c r="R32" i="2"/>
  <c r="Q32" i="2"/>
  <c r="P32" i="2"/>
  <c r="O32" i="2"/>
  <c r="N32" i="2"/>
  <c r="L32" i="2"/>
  <c r="K32" i="2"/>
  <c r="K79" i="11"/>
  <c r="J32" i="2"/>
  <c r="J79" i="11" s="1"/>
  <c r="I32" i="2"/>
  <c r="I79" i="11"/>
  <c r="H32" i="2"/>
  <c r="H79" i="11" s="1"/>
  <c r="G32" i="2"/>
  <c r="G79" i="11"/>
  <c r="F32" i="2"/>
  <c r="F79" i="11" s="1"/>
  <c r="E79" i="11"/>
  <c r="D32" i="2"/>
  <c r="D79" i="11" s="1"/>
  <c r="B32" i="2"/>
  <c r="C32" i="2"/>
  <c r="C79" i="11"/>
  <c r="B79" i="11"/>
  <c r="T31" i="2"/>
  <c r="S31" i="2"/>
  <c r="R31" i="2"/>
  <c r="Q31" i="2"/>
  <c r="P31" i="2"/>
  <c r="O31" i="2"/>
  <c r="N31" i="2"/>
  <c r="L31" i="2"/>
  <c r="K31" i="2"/>
  <c r="K78" i="11"/>
  <c r="J31" i="2"/>
  <c r="J78" i="11" s="1"/>
  <c r="I31" i="2"/>
  <c r="I78" i="11"/>
  <c r="H31" i="2"/>
  <c r="H78" i="11" s="1"/>
  <c r="G31" i="2"/>
  <c r="G78" i="11"/>
  <c r="F31" i="2"/>
  <c r="F78" i="11" s="1"/>
  <c r="E78" i="11"/>
  <c r="D31" i="2"/>
  <c r="D78" i="11"/>
  <c r="B31" i="2"/>
  <c r="C31" i="2"/>
  <c r="C78" i="11"/>
  <c r="B78" i="11"/>
  <c r="T30" i="2"/>
  <c r="S30" i="2"/>
  <c r="R30" i="2"/>
  <c r="Q30" i="2"/>
  <c r="P30" i="2"/>
  <c r="O30" i="2"/>
  <c r="N30" i="2"/>
  <c r="L30" i="2"/>
  <c r="K30" i="2"/>
  <c r="K77" i="11" s="1"/>
  <c r="J30" i="2"/>
  <c r="J77" i="11" s="1"/>
  <c r="I30" i="2"/>
  <c r="I77" i="11"/>
  <c r="H30" i="2"/>
  <c r="H77" i="11" s="1"/>
  <c r="G30" i="2"/>
  <c r="G77" i="11"/>
  <c r="F30" i="2"/>
  <c r="F77" i="11" s="1"/>
  <c r="E77" i="11"/>
  <c r="D30" i="2"/>
  <c r="D77" i="11"/>
  <c r="B30" i="2"/>
  <c r="C30" i="2" s="1"/>
  <c r="C77" i="11" s="1"/>
  <c r="B77" i="11"/>
  <c r="T29" i="2"/>
  <c r="S29" i="2"/>
  <c r="R29" i="2"/>
  <c r="Q29" i="2"/>
  <c r="P29" i="2"/>
  <c r="O29" i="2"/>
  <c r="N29" i="2"/>
  <c r="L29" i="2"/>
  <c r="K29" i="2"/>
  <c r="K76" i="11"/>
  <c r="J29" i="2"/>
  <c r="J76" i="11" s="1"/>
  <c r="I29" i="2"/>
  <c r="I76" i="11"/>
  <c r="H29" i="2"/>
  <c r="H76" i="11" s="1"/>
  <c r="G29" i="2"/>
  <c r="G76" i="11"/>
  <c r="F29" i="2"/>
  <c r="F76" i="11" s="1"/>
  <c r="E76" i="11"/>
  <c r="D29" i="2"/>
  <c r="D76" i="11"/>
  <c r="B29" i="2"/>
  <c r="C29" i="2" s="1"/>
  <c r="C76" i="11" s="1"/>
  <c r="B76" i="11"/>
  <c r="T28" i="2"/>
  <c r="S28" i="2"/>
  <c r="R28" i="2"/>
  <c r="Q28" i="2"/>
  <c r="P28" i="2"/>
  <c r="O28" i="2"/>
  <c r="N28" i="2"/>
  <c r="L28" i="2"/>
  <c r="K28" i="2"/>
  <c r="K75" i="11"/>
  <c r="J28" i="2"/>
  <c r="J75" i="11" s="1"/>
  <c r="I28" i="2"/>
  <c r="I75" i="11"/>
  <c r="H28" i="2"/>
  <c r="H75" i="11" s="1"/>
  <c r="G28" i="2"/>
  <c r="G75" i="11"/>
  <c r="F28" i="2"/>
  <c r="F75" i="11" s="1"/>
  <c r="E75" i="11"/>
  <c r="D28" i="2"/>
  <c r="D75" i="11"/>
  <c r="B28" i="2"/>
  <c r="C28" i="2" s="1"/>
  <c r="C75" i="11" s="1"/>
  <c r="B75" i="11"/>
  <c r="T27" i="2"/>
  <c r="S27" i="2"/>
  <c r="R27" i="2"/>
  <c r="Q27" i="2"/>
  <c r="P27" i="2"/>
  <c r="O27" i="2"/>
  <c r="N27" i="2"/>
  <c r="L27" i="2"/>
  <c r="K27" i="2"/>
  <c r="K74" i="11"/>
  <c r="J27" i="2"/>
  <c r="J74" i="11" s="1"/>
  <c r="I27" i="2"/>
  <c r="I74" i="11"/>
  <c r="H27" i="2"/>
  <c r="H74" i="11" s="1"/>
  <c r="G27" i="2"/>
  <c r="G74" i="11"/>
  <c r="F27" i="2"/>
  <c r="F74" i="11" s="1"/>
  <c r="E74" i="11"/>
  <c r="D27" i="2"/>
  <c r="D74" i="11"/>
  <c r="B27" i="2"/>
  <c r="C27" i="2" s="1"/>
  <c r="C74" i="11" s="1"/>
  <c r="B74" i="11"/>
  <c r="T26" i="2"/>
  <c r="S26" i="2"/>
  <c r="R26" i="2"/>
  <c r="Q26" i="2"/>
  <c r="P26" i="2"/>
  <c r="O26" i="2"/>
  <c r="N26" i="2"/>
  <c r="L26" i="2"/>
  <c r="K26" i="2"/>
  <c r="K73" i="11"/>
  <c r="J26" i="2"/>
  <c r="J73" i="11" s="1"/>
  <c r="I26" i="2"/>
  <c r="I73" i="11"/>
  <c r="H26" i="2"/>
  <c r="H73" i="11" s="1"/>
  <c r="G26" i="2"/>
  <c r="G73" i="11"/>
  <c r="F26" i="2"/>
  <c r="F73" i="11" s="1"/>
  <c r="E73" i="11"/>
  <c r="D26" i="2"/>
  <c r="D73" i="11"/>
  <c r="B26" i="2"/>
  <c r="C26" i="2" s="1"/>
  <c r="C73" i="11" s="1"/>
  <c r="B73" i="11"/>
  <c r="T25" i="2"/>
  <c r="S25" i="2"/>
  <c r="R25" i="2"/>
  <c r="Q25" i="2"/>
  <c r="P25" i="2"/>
  <c r="O25" i="2"/>
  <c r="N25" i="2"/>
  <c r="L25" i="2"/>
  <c r="K25" i="2"/>
  <c r="K72" i="11"/>
  <c r="J25" i="2"/>
  <c r="J72" i="11" s="1"/>
  <c r="I25" i="2"/>
  <c r="I72" i="11"/>
  <c r="H25" i="2"/>
  <c r="H72" i="11" s="1"/>
  <c r="G25" i="2"/>
  <c r="G72" i="11"/>
  <c r="F25" i="2"/>
  <c r="F72" i="11" s="1"/>
  <c r="E72" i="11"/>
  <c r="D25" i="2"/>
  <c r="D72" i="11"/>
  <c r="B25" i="2"/>
  <c r="C25" i="2" s="1"/>
  <c r="C72" i="11" s="1"/>
  <c r="B72" i="11"/>
  <c r="T24" i="2"/>
  <c r="S24" i="2"/>
  <c r="R24" i="2"/>
  <c r="Q24" i="2"/>
  <c r="P24" i="2"/>
  <c r="O24" i="2"/>
  <c r="N24" i="2"/>
  <c r="L24" i="2"/>
  <c r="K24" i="2"/>
  <c r="K71" i="11"/>
  <c r="J24" i="2"/>
  <c r="J71" i="11" s="1"/>
  <c r="I24" i="2"/>
  <c r="I71" i="11"/>
  <c r="H24" i="2"/>
  <c r="H71" i="11" s="1"/>
  <c r="G24" i="2"/>
  <c r="G71" i="11"/>
  <c r="F24" i="2"/>
  <c r="F71" i="11" s="1"/>
  <c r="E71" i="11"/>
  <c r="D24" i="2"/>
  <c r="D71" i="11"/>
  <c r="B24" i="2"/>
  <c r="B71" i="11" s="1"/>
  <c r="C24" i="2"/>
  <c r="C71" i="11"/>
  <c r="T23" i="2"/>
  <c r="S23" i="2"/>
  <c r="R23" i="2"/>
  <c r="Q23" i="2"/>
  <c r="P23" i="2"/>
  <c r="O23" i="2"/>
  <c r="N23" i="2"/>
  <c r="L23" i="2"/>
  <c r="K23" i="2"/>
  <c r="K70" i="11"/>
  <c r="J23" i="2"/>
  <c r="J70" i="11" s="1"/>
  <c r="I23" i="2"/>
  <c r="I70" i="11"/>
  <c r="H23" i="2"/>
  <c r="H70" i="11" s="1"/>
  <c r="G23" i="2"/>
  <c r="G70" i="11"/>
  <c r="F23" i="2"/>
  <c r="F70" i="11" s="1"/>
  <c r="E70" i="11"/>
  <c r="D23" i="2"/>
  <c r="D70" i="11"/>
  <c r="B23" i="2"/>
  <c r="B70" i="11" s="1"/>
  <c r="C23" i="2"/>
  <c r="C70" i="11"/>
  <c r="T22" i="2"/>
  <c r="S22" i="2"/>
  <c r="R22" i="2"/>
  <c r="Q22" i="2"/>
  <c r="P22" i="2"/>
  <c r="O22" i="2"/>
  <c r="N22" i="2"/>
  <c r="L22" i="2"/>
  <c r="K22" i="2"/>
  <c r="K69" i="11"/>
  <c r="J22" i="2"/>
  <c r="J69" i="11" s="1"/>
  <c r="I22" i="2"/>
  <c r="I69" i="11"/>
  <c r="H22" i="2"/>
  <c r="H69" i="11" s="1"/>
  <c r="G22" i="2"/>
  <c r="G69" i="11"/>
  <c r="F22" i="2"/>
  <c r="F69" i="11" s="1"/>
  <c r="E69" i="11"/>
  <c r="D22" i="2"/>
  <c r="D69" i="11"/>
  <c r="B22" i="2"/>
  <c r="B69" i="11" s="1"/>
  <c r="C22" i="2"/>
  <c r="C69" i="11"/>
  <c r="T21" i="2"/>
  <c r="S21" i="2"/>
  <c r="R21" i="2"/>
  <c r="Q21" i="2"/>
  <c r="P21" i="2"/>
  <c r="O21" i="2"/>
  <c r="N21" i="2"/>
  <c r="L21" i="2"/>
  <c r="K21" i="2"/>
  <c r="K68" i="11"/>
  <c r="J21" i="2"/>
  <c r="J68" i="11" s="1"/>
  <c r="I21" i="2"/>
  <c r="I68" i="11"/>
  <c r="H21" i="2"/>
  <c r="H68" i="11" s="1"/>
  <c r="G21" i="2"/>
  <c r="G68" i="11"/>
  <c r="F21" i="2"/>
  <c r="F68" i="11" s="1"/>
  <c r="E68" i="11"/>
  <c r="D21" i="2"/>
  <c r="D68" i="11"/>
  <c r="B21" i="2"/>
  <c r="B68" i="11" s="1"/>
  <c r="C21" i="2"/>
  <c r="C68" i="11"/>
  <c r="T20" i="2"/>
  <c r="S20" i="2"/>
  <c r="R20" i="2"/>
  <c r="Q20" i="2"/>
  <c r="P20" i="2"/>
  <c r="O20" i="2"/>
  <c r="N20" i="2"/>
  <c r="L20" i="2"/>
  <c r="K20" i="2"/>
  <c r="K67" i="11"/>
  <c r="J20" i="2"/>
  <c r="J67" i="11" s="1"/>
  <c r="I20" i="2"/>
  <c r="I67" i="11"/>
  <c r="H20" i="2"/>
  <c r="H67" i="11" s="1"/>
  <c r="G20" i="2"/>
  <c r="G67" i="11"/>
  <c r="F20" i="2"/>
  <c r="F67" i="11" s="1"/>
  <c r="E67" i="11"/>
  <c r="D20" i="2"/>
  <c r="D67" i="11"/>
  <c r="B20" i="2"/>
  <c r="B67" i="11" s="1"/>
  <c r="C20" i="2"/>
  <c r="C67" i="11"/>
  <c r="T19" i="2"/>
  <c r="S19" i="2"/>
  <c r="R19" i="2"/>
  <c r="Q19" i="2"/>
  <c r="P19" i="2"/>
  <c r="O19" i="2"/>
  <c r="N19" i="2"/>
  <c r="L19" i="2"/>
  <c r="K19" i="2"/>
  <c r="K66" i="11"/>
  <c r="J19" i="2"/>
  <c r="J66" i="11" s="1"/>
  <c r="I19" i="2"/>
  <c r="I66" i="11"/>
  <c r="H19" i="2"/>
  <c r="H66" i="11" s="1"/>
  <c r="G19" i="2"/>
  <c r="G66" i="11"/>
  <c r="F19" i="2"/>
  <c r="F66" i="11" s="1"/>
  <c r="E66" i="11"/>
  <c r="D19" i="2"/>
  <c r="D66" i="11"/>
  <c r="B19" i="2"/>
  <c r="B66" i="11" s="1"/>
  <c r="C19" i="2"/>
  <c r="C66" i="11"/>
  <c r="T18" i="2"/>
  <c r="S18" i="2"/>
  <c r="R18" i="2"/>
  <c r="Q18" i="2"/>
  <c r="P18" i="2"/>
  <c r="O18" i="2"/>
  <c r="N18" i="2"/>
  <c r="L18" i="2"/>
  <c r="K18" i="2"/>
  <c r="K65" i="11"/>
  <c r="J18" i="2"/>
  <c r="J65" i="11" s="1"/>
  <c r="I18" i="2"/>
  <c r="I65" i="11"/>
  <c r="H18" i="2"/>
  <c r="H65" i="11" s="1"/>
  <c r="G18" i="2"/>
  <c r="G65" i="11"/>
  <c r="F18" i="2"/>
  <c r="F65" i="11" s="1"/>
  <c r="E65" i="11"/>
  <c r="D18" i="2"/>
  <c r="D65" i="11"/>
  <c r="B18" i="2"/>
  <c r="B65" i="11" s="1"/>
  <c r="C18" i="2"/>
  <c r="C65" i="11"/>
  <c r="T17" i="2"/>
  <c r="S17" i="2"/>
  <c r="R17" i="2"/>
  <c r="Q17" i="2"/>
  <c r="P17" i="2"/>
  <c r="O17" i="2"/>
  <c r="N17" i="2"/>
  <c r="L17" i="2"/>
  <c r="K17" i="2"/>
  <c r="K64" i="11"/>
  <c r="J17" i="2"/>
  <c r="J64" i="11" s="1"/>
  <c r="I17" i="2"/>
  <c r="I64" i="11"/>
  <c r="H17" i="2"/>
  <c r="H64" i="11" s="1"/>
  <c r="G17" i="2"/>
  <c r="G64" i="11"/>
  <c r="F17" i="2"/>
  <c r="F64" i="11" s="1"/>
  <c r="E64" i="11"/>
  <c r="D17" i="2"/>
  <c r="D64" i="11"/>
  <c r="B17" i="2"/>
  <c r="B64" i="11" s="1"/>
  <c r="C17" i="2"/>
  <c r="C64" i="11"/>
  <c r="T16" i="2"/>
  <c r="S16" i="2"/>
  <c r="R16" i="2"/>
  <c r="Q16" i="2"/>
  <c r="P16" i="2"/>
  <c r="O16" i="2"/>
  <c r="N16" i="2"/>
  <c r="L16" i="2"/>
  <c r="K16" i="2"/>
  <c r="J16" i="2"/>
  <c r="I16" i="2"/>
  <c r="H16" i="2"/>
  <c r="G16" i="2"/>
  <c r="F16" i="2"/>
  <c r="E63" i="11"/>
  <c r="D16" i="2"/>
  <c r="D63" i="11" s="1"/>
  <c r="B16" i="2"/>
  <c r="B63" i="11"/>
  <c r="T15" i="2"/>
  <c r="S15" i="2"/>
  <c r="R15" i="2"/>
  <c r="Q15" i="2"/>
  <c r="P15" i="2"/>
  <c r="O15" i="2"/>
  <c r="N15" i="2"/>
  <c r="L15" i="2"/>
  <c r="K15" i="2"/>
  <c r="K62" i="11"/>
  <c r="J15" i="2"/>
  <c r="J62" i="11"/>
  <c r="I15" i="2"/>
  <c r="I62" i="11"/>
  <c r="H15" i="2"/>
  <c r="H62" i="11"/>
  <c r="G15" i="2"/>
  <c r="G62" i="11"/>
  <c r="F15" i="2"/>
  <c r="F62" i="11"/>
  <c r="E62" i="11"/>
  <c r="D15" i="2"/>
  <c r="D62" i="11"/>
  <c r="B15" i="2"/>
  <c r="T14" i="2"/>
  <c r="S14" i="2"/>
  <c r="R14" i="2"/>
  <c r="Q14" i="2"/>
  <c r="P14" i="2"/>
  <c r="O14" i="2"/>
  <c r="N14" i="2"/>
  <c r="L14" i="2"/>
  <c r="K14" i="2"/>
  <c r="K61" i="11"/>
  <c r="J14" i="2"/>
  <c r="J61" i="11" s="1"/>
  <c r="I14" i="2"/>
  <c r="I61" i="11"/>
  <c r="H14" i="2"/>
  <c r="H61" i="11" s="1"/>
  <c r="G14" i="2"/>
  <c r="G61" i="11"/>
  <c r="F14" i="2"/>
  <c r="F61" i="11" s="1"/>
  <c r="E61" i="11"/>
  <c r="D14" i="2"/>
  <c r="D61" i="11"/>
  <c r="B14" i="2"/>
  <c r="B61" i="11"/>
  <c r="C14" i="2"/>
  <c r="C61" i="11"/>
  <c r="T13" i="2"/>
  <c r="S13" i="2"/>
  <c r="R13" i="2"/>
  <c r="Q13" i="2"/>
  <c r="P13" i="2"/>
  <c r="O13" i="2"/>
  <c r="N13" i="2"/>
  <c r="L13" i="2"/>
  <c r="K13" i="2"/>
  <c r="K60" i="11"/>
  <c r="J13" i="2"/>
  <c r="J60" i="11" s="1"/>
  <c r="I13" i="2"/>
  <c r="I60" i="11"/>
  <c r="H13" i="2"/>
  <c r="H60" i="11" s="1"/>
  <c r="G13" i="2"/>
  <c r="G60" i="11"/>
  <c r="F13" i="2"/>
  <c r="F60" i="11" s="1"/>
  <c r="E60" i="11"/>
  <c r="D13" i="2"/>
  <c r="D60" i="11"/>
  <c r="B13" i="2"/>
  <c r="B60" i="11"/>
  <c r="C13" i="2"/>
  <c r="C60" i="11"/>
  <c r="T12" i="2"/>
  <c r="S12" i="2"/>
  <c r="R12" i="2"/>
  <c r="Q12" i="2"/>
  <c r="P12" i="2"/>
  <c r="O12" i="2"/>
  <c r="N12" i="2"/>
  <c r="L12" i="2"/>
  <c r="K12" i="2"/>
  <c r="K59" i="11"/>
  <c r="J12" i="2"/>
  <c r="I12" i="2"/>
  <c r="I59" i="11"/>
  <c r="H12" i="2"/>
  <c r="H59" i="11" s="1"/>
  <c r="G12" i="2"/>
  <c r="G59" i="11"/>
  <c r="F12" i="2"/>
  <c r="F59" i="11" s="1"/>
  <c r="E59" i="11"/>
  <c r="D12" i="2"/>
  <c r="D59" i="11"/>
  <c r="B12" i="2"/>
  <c r="B59" i="11"/>
  <c r="T11" i="2"/>
  <c r="S11" i="2"/>
  <c r="R11" i="2"/>
  <c r="Q11" i="2"/>
  <c r="P11" i="2"/>
  <c r="O11" i="2"/>
  <c r="N11" i="2"/>
  <c r="L11" i="2"/>
  <c r="K11" i="2"/>
  <c r="K58" i="11" s="1"/>
  <c r="J11" i="2"/>
  <c r="J58" i="11"/>
  <c r="I11" i="2"/>
  <c r="I58" i="11" s="1"/>
  <c r="H11" i="2"/>
  <c r="H58" i="11"/>
  <c r="G11" i="2"/>
  <c r="G58" i="11" s="1"/>
  <c r="F11" i="2"/>
  <c r="F58" i="11"/>
  <c r="E58" i="11"/>
  <c r="D11" i="2"/>
  <c r="D58" i="11"/>
  <c r="B11" i="2"/>
  <c r="T10" i="2"/>
  <c r="S10" i="2"/>
  <c r="R10" i="2"/>
  <c r="Q10" i="2"/>
  <c r="P10" i="2"/>
  <c r="O10" i="2"/>
  <c r="N10" i="2"/>
  <c r="L10" i="2"/>
  <c r="K10" i="2"/>
  <c r="K57" i="11"/>
  <c r="J10" i="2"/>
  <c r="J57" i="11"/>
  <c r="I10" i="2"/>
  <c r="I57" i="11"/>
  <c r="H10" i="2"/>
  <c r="H57" i="11"/>
  <c r="G10" i="2"/>
  <c r="G57" i="11"/>
  <c r="F10" i="2"/>
  <c r="F57" i="11"/>
  <c r="E57" i="11"/>
  <c r="D10" i="2"/>
  <c r="D57" i="11"/>
  <c r="B10" i="2"/>
  <c r="T34" i="7"/>
  <c r="S34" i="7"/>
  <c r="R34" i="7"/>
  <c r="Q34" i="7"/>
  <c r="P34" i="7"/>
  <c r="O34" i="7"/>
  <c r="N34" i="7"/>
  <c r="L34" i="7"/>
  <c r="K34" i="7"/>
  <c r="K56" i="11"/>
  <c r="J34" i="7"/>
  <c r="J56" i="11"/>
  <c r="I34" i="7"/>
  <c r="I56" i="11"/>
  <c r="H34" i="7"/>
  <c r="H56" i="11"/>
  <c r="G34" i="7"/>
  <c r="G56" i="11"/>
  <c r="F34" i="7"/>
  <c r="F56" i="11"/>
  <c r="E56" i="11"/>
  <c r="D34" i="7"/>
  <c r="D56" i="11"/>
  <c r="B34" i="7"/>
  <c r="T33" i="7"/>
  <c r="S33" i="7"/>
  <c r="R33" i="7"/>
  <c r="Q33" i="7"/>
  <c r="P33" i="7"/>
  <c r="O33" i="7"/>
  <c r="N33" i="7"/>
  <c r="L33" i="7"/>
  <c r="K33" i="7"/>
  <c r="K55" i="11"/>
  <c r="J33" i="7"/>
  <c r="J55" i="11"/>
  <c r="I33" i="7"/>
  <c r="I55" i="11"/>
  <c r="H33" i="7"/>
  <c r="H55" i="11"/>
  <c r="G33" i="7"/>
  <c r="G55" i="11"/>
  <c r="F33" i="7"/>
  <c r="F55" i="11"/>
  <c r="E55" i="11"/>
  <c r="D33" i="7"/>
  <c r="D55" i="11"/>
  <c r="B33" i="7"/>
  <c r="T32" i="7"/>
  <c r="S32" i="7"/>
  <c r="R32" i="7"/>
  <c r="Q32" i="7"/>
  <c r="P32" i="7"/>
  <c r="O32" i="7"/>
  <c r="N32" i="7"/>
  <c r="L32" i="7"/>
  <c r="K32" i="7"/>
  <c r="K54" i="11"/>
  <c r="J32" i="7"/>
  <c r="J54" i="11" s="1"/>
  <c r="I32" i="7"/>
  <c r="I54" i="11"/>
  <c r="H32" i="7"/>
  <c r="H54" i="11" s="1"/>
  <c r="G32" i="7"/>
  <c r="G54" i="11"/>
  <c r="F32" i="7"/>
  <c r="F54" i="11" s="1"/>
  <c r="E54" i="11"/>
  <c r="D32" i="7"/>
  <c r="D54" i="11"/>
  <c r="B32" i="7"/>
  <c r="T31" i="7"/>
  <c r="S31" i="7"/>
  <c r="R31" i="7"/>
  <c r="Q31" i="7"/>
  <c r="P31" i="7"/>
  <c r="O31" i="7"/>
  <c r="N31" i="7"/>
  <c r="L31" i="7"/>
  <c r="K31" i="7"/>
  <c r="K53" i="11"/>
  <c r="J31" i="7"/>
  <c r="J53" i="11"/>
  <c r="I31" i="7"/>
  <c r="I53" i="11"/>
  <c r="H31" i="7"/>
  <c r="H53" i="11"/>
  <c r="G31" i="7"/>
  <c r="G53" i="11"/>
  <c r="F31" i="7"/>
  <c r="F53" i="11"/>
  <c r="E53" i="11"/>
  <c r="D31" i="7"/>
  <c r="D53" i="11"/>
  <c r="B31" i="7"/>
  <c r="T30" i="7"/>
  <c r="S30" i="7"/>
  <c r="R30" i="7"/>
  <c r="Q30" i="7"/>
  <c r="P30" i="7"/>
  <c r="O30" i="7"/>
  <c r="N30" i="7"/>
  <c r="L30" i="7"/>
  <c r="K30" i="7"/>
  <c r="K52" i="11"/>
  <c r="J30" i="7"/>
  <c r="J52" i="11" s="1"/>
  <c r="I30" i="7"/>
  <c r="I52" i="11"/>
  <c r="H30" i="7"/>
  <c r="H52" i="11" s="1"/>
  <c r="G30" i="7"/>
  <c r="G52" i="11"/>
  <c r="F30" i="7"/>
  <c r="F52" i="11" s="1"/>
  <c r="E52" i="11"/>
  <c r="D30" i="7"/>
  <c r="D52" i="11"/>
  <c r="B30" i="7"/>
  <c r="T29" i="7"/>
  <c r="S29" i="7"/>
  <c r="R29" i="7"/>
  <c r="Q29" i="7"/>
  <c r="P29" i="7"/>
  <c r="O29" i="7"/>
  <c r="N29" i="7"/>
  <c r="L29" i="7"/>
  <c r="K29" i="7"/>
  <c r="K51" i="11"/>
  <c r="J29" i="7"/>
  <c r="J51" i="11"/>
  <c r="I29" i="7"/>
  <c r="I51" i="11"/>
  <c r="H29" i="7"/>
  <c r="H51" i="11"/>
  <c r="G29" i="7"/>
  <c r="G51" i="11"/>
  <c r="F29" i="7"/>
  <c r="F51" i="11"/>
  <c r="E51" i="11"/>
  <c r="D29" i="7"/>
  <c r="D51" i="11"/>
  <c r="B29" i="7"/>
  <c r="T28" i="7"/>
  <c r="S28" i="7"/>
  <c r="R28" i="7"/>
  <c r="Q28" i="7"/>
  <c r="P28" i="7"/>
  <c r="O28" i="7"/>
  <c r="N28" i="7"/>
  <c r="L28" i="7"/>
  <c r="K28" i="7"/>
  <c r="K50" i="11"/>
  <c r="J28" i="7"/>
  <c r="J50" i="11" s="1"/>
  <c r="I28" i="7"/>
  <c r="I50" i="11"/>
  <c r="H28" i="7"/>
  <c r="H50" i="11" s="1"/>
  <c r="G28" i="7"/>
  <c r="G50" i="11"/>
  <c r="F28" i="7"/>
  <c r="F50" i="11" s="1"/>
  <c r="E50" i="11"/>
  <c r="D28" i="7"/>
  <c r="D50" i="11"/>
  <c r="B28" i="7"/>
  <c r="T27" i="7"/>
  <c r="S27" i="7"/>
  <c r="R27" i="7"/>
  <c r="Q27" i="7"/>
  <c r="P27" i="7"/>
  <c r="O27" i="7"/>
  <c r="N27" i="7"/>
  <c r="L27" i="7"/>
  <c r="K27" i="7"/>
  <c r="K49" i="11"/>
  <c r="J27" i="7"/>
  <c r="J49" i="11"/>
  <c r="I27" i="7"/>
  <c r="I49" i="11"/>
  <c r="H27" i="7"/>
  <c r="H49" i="11"/>
  <c r="G27" i="7"/>
  <c r="G49" i="11"/>
  <c r="F27" i="7"/>
  <c r="F49" i="11"/>
  <c r="E49" i="11"/>
  <c r="D27" i="7"/>
  <c r="D49" i="11"/>
  <c r="B27" i="7"/>
  <c r="T26" i="7"/>
  <c r="S26" i="7"/>
  <c r="R26" i="7"/>
  <c r="Q26" i="7"/>
  <c r="P26" i="7"/>
  <c r="O26" i="7"/>
  <c r="N26" i="7"/>
  <c r="L26" i="7"/>
  <c r="K26" i="7"/>
  <c r="K48" i="11"/>
  <c r="J26" i="7"/>
  <c r="J48" i="11" s="1"/>
  <c r="I26" i="7"/>
  <c r="I48" i="11"/>
  <c r="H26" i="7"/>
  <c r="H48" i="11" s="1"/>
  <c r="G26" i="7"/>
  <c r="G48" i="11"/>
  <c r="F26" i="7"/>
  <c r="F48" i="11" s="1"/>
  <c r="E48" i="11"/>
  <c r="D26" i="7"/>
  <c r="D48" i="11"/>
  <c r="B26" i="7"/>
  <c r="T25" i="7"/>
  <c r="S25" i="7"/>
  <c r="R25" i="7"/>
  <c r="Q25" i="7"/>
  <c r="P25" i="7"/>
  <c r="O25" i="7"/>
  <c r="N25" i="7"/>
  <c r="L25" i="7"/>
  <c r="K25" i="7"/>
  <c r="K47" i="11"/>
  <c r="J25" i="7"/>
  <c r="J47" i="11"/>
  <c r="I25" i="7"/>
  <c r="I47" i="11"/>
  <c r="H25" i="7"/>
  <c r="H47" i="11"/>
  <c r="G25" i="7"/>
  <c r="G47" i="11"/>
  <c r="F25" i="7"/>
  <c r="F47" i="11"/>
  <c r="E47" i="11"/>
  <c r="D25" i="7"/>
  <c r="D47" i="11"/>
  <c r="B25" i="7"/>
  <c r="T24" i="7"/>
  <c r="S24" i="7"/>
  <c r="R24" i="7"/>
  <c r="Q24" i="7"/>
  <c r="P24" i="7"/>
  <c r="O24" i="7"/>
  <c r="N24" i="7"/>
  <c r="L24" i="7"/>
  <c r="K24" i="7"/>
  <c r="K46" i="11"/>
  <c r="J24" i="7"/>
  <c r="J46" i="11" s="1"/>
  <c r="I24" i="7"/>
  <c r="I46" i="11"/>
  <c r="H24" i="7"/>
  <c r="H46" i="11" s="1"/>
  <c r="G24" i="7"/>
  <c r="G46" i="11"/>
  <c r="F24" i="7"/>
  <c r="F46" i="11" s="1"/>
  <c r="E46" i="11"/>
  <c r="D24" i="7"/>
  <c r="D46" i="11"/>
  <c r="B24" i="7"/>
  <c r="T23" i="7"/>
  <c r="S23" i="7"/>
  <c r="R23" i="7"/>
  <c r="Q23" i="7"/>
  <c r="P23" i="7"/>
  <c r="O23" i="7"/>
  <c r="N23" i="7"/>
  <c r="L23" i="7"/>
  <c r="K23" i="7"/>
  <c r="K45" i="11"/>
  <c r="J23" i="7"/>
  <c r="J45" i="11"/>
  <c r="I23" i="7"/>
  <c r="I45" i="11"/>
  <c r="H23" i="7"/>
  <c r="H45" i="11"/>
  <c r="G23" i="7"/>
  <c r="G45" i="11"/>
  <c r="F23" i="7"/>
  <c r="F45" i="11"/>
  <c r="E45" i="11"/>
  <c r="D23" i="7"/>
  <c r="D45" i="11"/>
  <c r="B23" i="7"/>
  <c r="T22" i="7"/>
  <c r="S22" i="7"/>
  <c r="R22" i="7"/>
  <c r="Q22" i="7"/>
  <c r="P22" i="7"/>
  <c r="O22" i="7"/>
  <c r="N22" i="7"/>
  <c r="L22" i="7"/>
  <c r="K22" i="7"/>
  <c r="K44" i="11"/>
  <c r="J22" i="7"/>
  <c r="J44" i="11" s="1"/>
  <c r="I22" i="7"/>
  <c r="I44" i="11"/>
  <c r="H22" i="7"/>
  <c r="H44" i="11" s="1"/>
  <c r="G22" i="7"/>
  <c r="G44" i="11"/>
  <c r="F22" i="7"/>
  <c r="F44" i="11" s="1"/>
  <c r="E44" i="11"/>
  <c r="D22" i="7"/>
  <c r="D44" i="11"/>
  <c r="B22" i="7"/>
  <c r="T21" i="7"/>
  <c r="S21" i="7"/>
  <c r="R21" i="7"/>
  <c r="Q21" i="7"/>
  <c r="P21" i="7"/>
  <c r="O21" i="7"/>
  <c r="N21" i="7"/>
  <c r="L21" i="7"/>
  <c r="K21" i="7"/>
  <c r="K43" i="11"/>
  <c r="J21" i="7"/>
  <c r="J43" i="11"/>
  <c r="I21" i="7"/>
  <c r="I43" i="11"/>
  <c r="H21" i="7"/>
  <c r="H43" i="11"/>
  <c r="G21" i="7"/>
  <c r="G43" i="11"/>
  <c r="F21" i="7"/>
  <c r="F43" i="11"/>
  <c r="E43" i="11"/>
  <c r="D21" i="7"/>
  <c r="D43" i="11"/>
  <c r="B21" i="7"/>
  <c r="T20" i="7"/>
  <c r="S20" i="7"/>
  <c r="R20" i="7"/>
  <c r="Q20" i="7"/>
  <c r="P20" i="7"/>
  <c r="O20" i="7"/>
  <c r="N20" i="7"/>
  <c r="L20" i="7"/>
  <c r="K20" i="7"/>
  <c r="K42" i="11"/>
  <c r="J20" i="7"/>
  <c r="J42" i="11" s="1"/>
  <c r="I20" i="7"/>
  <c r="I42" i="11"/>
  <c r="H20" i="7"/>
  <c r="H42" i="11" s="1"/>
  <c r="G20" i="7"/>
  <c r="G42" i="11"/>
  <c r="F20" i="7"/>
  <c r="F42" i="11" s="1"/>
  <c r="E42" i="11"/>
  <c r="D20" i="7"/>
  <c r="D42" i="11"/>
  <c r="B20" i="7"/>
  <c r="T19" i="7"/>
  <c r="S19" i="7"/>
  <c r="R19" i="7"/>
  <c r="Q19" i="7"/>
  <c r="P19" i="7"/>
  <c r="O19" i="7"/>
  <c r="N19" i="7"/>
  <c r="L19" i="7"/>
  <c r="K19" i="7"/>
  <c r="K41" i="11"/>
  <c r="J19" i="7"/>
  <c r="J41" i="11"/>
  <c r="I19" i="7"/>
  <c r="I41" i="11"/>
  <c r="H19" i="7"/>
  <c r="H41" i="11"/>
  <c r="G19" i="7"/>
  <c r="G41" i="11"/>
  <c r="F19" i="7"/>
  <c r="F41" i="11"/>
  <c r="E41" i="11"/>
  <c r="D19" i="7"/>
  <c r="D41" i="11"/>
  <c r="B19" i="7"/>
  <c r="T18" i="7"/>
  <c r="S18" i="7"/>
  <c r="R18" i="7"/>
  <c r="Q18" i="7"/>
  <c r="P18" i="7"/>
  <c r="O18" i="7"/>
  <c r="N18" i="7"/>
  <c r="L18" i="7"/>
  <c r="K18" i="7"/>
  <c r="K40" i="11"/>
  <c r="J18" i="7"/>
  <c r="J40" i="11" s="1"/>
  <c r="I18" i="7"/>
  <c r="I40" i="11"/>
  <c r="H18" i="7"/>
  <c r="H40" i="11" s="1"/>
  <c r="G18" i="7"/>
  <c r="G40" i="11"/>
  <c r="F18" i="7"/>
  <c r="F40" i="11" s="1"/>
  <c r="E40" i="11"/>
  <c r="D18" i="7"/>
  <c r="D40" i="11"/>
  <c r="B18" i="7"/>
  <c r="B40" i="11" s="1"/>
  <c r="C18" i="7"/>
  <c r="C40" i="11"/>
  <c r="T17" i="7"/>
  <c r="S17" i="7"/>
  <c r="R17" i="7"/>
  <c r="Q17" i="7"/>
  <c r="P17" i="7"/>
  <c r="O17" i="7"/>
  <c r="N17" i="7"/>
  <c r="L17" i="7"/>
  <c r="K17" i="7"/>
  <c r="K39" i="11"/>
  <c r="J17" i="7"/>
  <c r="J39" i="11"/>
  <c r="I17" i="7"/>
  <c r="I39" i="11"/>
  <c r="H17" i="7"/>
  <c r="H39" i="11"/>
  <c r="G17" i="7"/>
  <c r="G39" i="11"/>
  <c r="F17" i="7"/>
  <c r="F39" i="11"/>
  <c r="E39" i="11"/>
  <c r="D17" i="7"/>
  <c r="D39" i="11"/>
  <c r="B17" i="7"/>
  <c r="B39" i="11" s="1"/>
  <c r="T16" i="7"/>
  <c r="S16" i="7"/>
  <c r="R16" i="7"/>
  <c r="Q16" i="7"/>
  <c r="P16" i="7"/>
  <c r="O16" i="7"/>
  <c r="N16" i="7"/>
  <c r="L16" i="7"/>
  <c r="K16" i="7"/>
  <c r="K38" i="11"/>
  <c r="J16" i="7"/>
  <c r="J38" i="11"/>
  <c r="I16" i="7"/>
  <c r="I38" i="11"/>
  <c r="H16" i="7"/>
  <c r="H38" i="11"/>
  <c r="G16" i="7"/>
  <c r="G38" i="11"/>
  <c r="F16" i="7"/>
  <c r="F38" i="11"/>
  <c r="E38" i="11"/>
  <c r="D16" i="7"/>
  <c r="D38" i="11"/>
  <c r="B16" i="7"/>
  <c r="B38" i="11" s="1"/>
  <c r="T15" i="7"/>
  <c r="S15" i="7"/>
  <c r="R15" i="7"/>
  <c r="Q15" i="7"/>
  <c r="P15" i="7"/>
  <c r="O15" i="7"/>
  <c r="N15" i="7"/>
  <c r="L15" i="7"/>
  <c r="K15" i="7"/>
  <c r="K37" i="11"/>
  <c r="J15" i="7"/>
  <c r="J37" i="11"/>
  <c r="I15" i="7"/>
  <c r="I37" i="11"/>
  <c r="H15" i="7"/>
  <c r="H37" i="11"/>
  <c r="G15" i="7"/>
  <c r="G37" i="11"/>
  <c r="F15" i="7"/>
  <c r="F37" i="11"/>
  <c r="E37" i="11"/>
  <c r="D15" i="7"/>
  <c r="D37" i="11"/>
  <c r="B15" i="7"/>
  <c r="B37" i="11" s="1"/>
  <c r="T14" i="7"/>
  <c r="S14" i="7"/>
  <c r="R14" i="7"/>
  <c r="Q14" i="7"/>
  <c r="P14" i="7"/>
  <c r="O14" i="7"/>
  <c r="N14" i="7"/>
  <c r="L14" i="7"/>
  <c r="K14" i="7"/>
  <c r="K36" i="11"/>
  <c r="J14" i="7"/>
  <c r="J36" i="11"/>
  <c r="I14" i="7"/>
  <c r="I36" i="11"/>
  <c r="H14" i="7"/>
  <c r="H36" i="11"/>
  <c r="G14" i="7"/>
  <c r="G36" i="11"/>
  <c r="F14" i="7"/>
  <c r="F36" i="11"/>
  <c r="E36" i="11"/>
  <c r="D14" i="7"/>
  <c r="D36" i="11"/>
  <c r="B14" i="7"/>
  <c r="B36" i="11" s="1"/>
  <c r="T13" i="7"/>
  <c r="S13" i="7"/>
  <c r="R13" i="7"/>
  <c r="Q13" i="7"/>
  <c r="P13" i="7"/>
  <c r="O13" i="7"/>
  <c r="N13" i="7"/>
  <c r="L13" i="7"/>
  <c r="K13" i="7"/>
  <c r="K35" i="11"/>
  <c r="J13" i="7"/>
  <c r="J35" i="11"/>
  <c r="I13" i="7"/>
  <c r="I35" i="11"/>
  <c r="H13" i="7"/>
  <c r="H35" i="11"/>
  <c r="G13" i="7"/>
  <c r="G35" i="11"/>
  <c r="F13" i="7"/>
  <c r="F35" i="11"/>
  <c r="E35" i="11"/>
  <c r="D13" i="7"/>
  <c r="D35" i="11"/>
  <c r="B13" i="7"/>
  <c r="B35" i="11" s="1"/>
  <c r="T12" i="7"/>
  <c r="S12" i="7"/>
  <c r="R12" i="7"/>
  <c r="Q12" i="7"/>
  <c r="P12" i="7"/>
  <c r="O12" i="7"/>
  <c r="N12" i="7"/>
  <c r="L12" i="7"/>
  <c r="K12" i="7"/>
  <c r="K34" i="11"/>
  <c r="J12" i="7"/>
  <c r="J34" i="11"/>
  <c r="I12" i="7"/>
  <c r="I34" i="11"/>
  <c r="H12" i="7"/>
  <c r="H34" i="11"/>
  <c r="G12" i="7"/>
  <c r="G34" i="11"/>
  <c r="F12" i="7"/>
  <c r="F34" i="11"/>
  <c r="E34" i="11"/>
  <c r="D12" i="7"/>
  <c r="D34" i="11"/>
  <c r="B12" i="7"/>
  <c r="B34" i="11" s="1"/>
  <c r="T11" i="7"/>
  <c r="S11" i="7"/>
  <c r="R11" i="7"/>
  <c r="Q11" i="7"/>
  <c r="P11" i="7"/>
  <c r="O11" i="7"/>
  <c r="N11" i="7"/>
  <c r="L11" i="7"/>
  <c r="K11" i="7"/>
  <c r="K33" i="11"/>
  <c r="J11" i="7"/>
  <c r="J33" i="11"/>
  <c r="I11" i="7"/>
  <c r="I33" i="11"/>
  <c r="H11" i="7"/>
  <c r="H33" i="11"/>
  <c r="G11" i="7"/>
  <c r="G33" i="11"/>
  <c r="F11" i="7"/>
  <c r="F33" i="11"/>
  <c r="E33" i="11"/>
  <c r="D11" i="7"/>
  <c r="D33" i="11"/>
  <c r="B11" i="7"/>
  <c r="B33" i="11" s="1"/>
  <c r="T10" i="7"/>
  <c r="S10" i="7"/>
  <c r="R10" i="7"/>
  <c r="Q10" i="7"/>
  <c r="P10" i="7"/>
  <c r="O10" i="7"/>
  <c r="N10" i="7"/>
  <c r="L10" i="7"/>
  <c r="K10" i="7"/>
  <c r="K32" i="11"/>
  <c r="J10" i="7"/>
  <c r="J32" i="11"/>
  <c r="I10" i="7"/>
  <c r="I32" i="11"/>
  <c r="H10" i="7"/>
  <c r="H32" i="11"/>
  <c r="G10" i="7"/>
  <c r="G32" i="11"/>
  <c r="F10" i="7"/>
  <c r="F32" i="11"/>
  <c r="E32" i="11"/>
  <c r="D10" i="7"/>
  <c r="D32" i="11"/>
  <c r="B10" i="7"/>
  <c r="B32" i="11" s="1"/>
  <c r="B31" i="8"/>
  <c r="B28" i="11" s="1"/>
  <c r="B30" i="8"/>
  <c r="B27" i="11"/>
  <c r="B29" i="8"/>
  <c r="B26" i="11" s="1"/>
  <c r="B28" i="8"/>
  <c r="B25" i="11"/>
  <c r="B27" i="8"/>
  <c r="B24" i="11" s="1"/>
  <c r="B26" i="8"/>
  <c r="B23" i="11"/>
  <c r="B25" i="8"/>
  <c r="B22" i="11" s="1"/>
  <c r="B24" i="8"/>
  <c r="B21" i="11"/>
  <c r="B23" i="8"/>
  <c r="B20" i="11" s="1"/>
  <c r="B22" i="8"/>
  <c r="B19" i="11"/>
  <c r="B21" i="8"/>
  <c r="B18" i="11" s="1"/>
  <c r="B20" i="8"/>
  <c r="B17" i="11"/>
  <c r="B19" i="8"/>
  <c r="B16" i="11" s="1"/>
  <c r="B18" i="8"/>
  <c r="B15" i="11"/>
  <c r="B17" i="8"/>
  <c r="B14" i="11" s="1"/>
  <c r="B16" i="8"/>
  <c r="B13" i="11"/>
  <c r="B15" i="8"/>
  <c r="B12" i="11" s="1"/>
  <c r="B14" i="8"/>
  <c r="B11" i="11"/>
  <c r="B13" i="8"/>
  <c r="B10" i="11" s="1"/>
  <c r="B12" i="8"/>
  <c r="B9" i="11"/>
  <c r="B11" i="8"/>
  <c r="B8" i="11" s="1"/>
  <c r="B10" i="8"/>
  <c r="B7" i="11"/>
  <c r="T31" i="8"/>
  <c r="S31" i="8"/>
  <c r="R31" i="8"/>
  <c r="Q31" i="8"/>
  <c r="P31" i="8"/>
  <c r="O31" i="8"/>
  <c r="N31" i="8"/>
  <c r="L31" i="8"/>
  <c r="K31" i="8"/>
  <c r="K28" i="11"/>
  <c r="J31" i="8"/>
  <c r="J28" i="11"/>
  <c r="I31" i="8"/>
  <c r="I28" i="11"/>
  <c r="H31" i="8"/>
  <c r="H28" i="11"/>
  <c r="G31" i="8"/>
  <c r="G28" i="11"/>
  <c r="F31" i="8"/>
  <c r="F28" i="11"/>
  <c r="E28" i="11"/>
  <c r="D31" i="8"/>
  <c r="D28" i="11"/>
  <c r="C31" i="8"/>
  <c r="C28" i="11" s="1"/>
  <c r="T30" i="8"/>
  <c r="S30" i="8"/>
  <c r="R30" i="8"/>
  <c r="Q30" i="8"/>
  <c r="P30" i="8"/>
  <c r="O30" i="8"/>
  <c r="N30" i="8"/>
  <c r="L30" i="8"/>
  <c r="K30" i="8"/>
  <c r="K27" i="11"/>
  <c r="J30" i="8"/>
  <c r="J27" i="11"/>
  <c r="I30" i="8"/>
  <c r="I27" i="11"/>
  <c r="H30" i="8"/>
  <c r="H27" i="11"/>
  <c r="G30" i="8"/>
  <c r="G27" i="11"/>
  <c r="F30" i="8"/>
  <c r="F27" i="11"/>
  <c r="E27" i="11"/>
  <c r="D30" i="8"/>
  <c r="D27" i="11" s="1"/>
  <c r="C30" i="8"/>
  <c r="C27" i="11"/>
  <c r="T29" i="8"/>
  <c r="S29" i="8"/>
  <c r="R29" i="8"/>
  <c r="Q29" i="8"/>
  <c r="P29" i="8"/>
  <c r="O29" i="8"/>
  <c r="N29" i="8"/>
  <c r="L29" i="8"/>
  <c r="K29" i="8"/>
  <c r="K26" i="11"/>
  <c r="J29" i="8"/>
  <c r="J26" i="11"/>
  <c r="I29" i="8"/>
  <c r="I26" i="11"/>
  <c r="H29" i="8"/>
  <c r="H26" i="11"/>
  <c r="G29" i="8"/>
  <c r="G26" i="11"/>
  <c r="F29" i="8"/>
  <c r="F26" i="11"/>
  <c r="E26" i="11"/>
  <c r="D29" i="8"/>
  <c r="D26" i="11"/>
  <c r="C29" i="8"/>
  <c r="C26" i="11" s="1"/>
  <c r="T28" i="8"/>
  <c r="S28" i="8"/>
  <c r="R28" i="8"/>
  <c r="Q28" i="8"/>
  <c r="P28" i="8"/>
  <c r="O28" i="8"/>
  <c r="N28" i="8"/>
  <c r="L28" i="8"/>
  <c r="K28" i="8"/>
  <c r="K25" i="11"/>
  <c r="J28" i="8"/>
  <c r="J25" i="11"/>
  <c r="I28" i="8"/>
  <c r="I25" i="11"/>
  <c r="H28" i="8"/>
  <c r="H25" i="11"/>
  <c r="G28" i="8"/>
  <c r="G25" i="11"/>
  <c r="F28" i="8"/>
  <c r="F25" i="11"/>
  <c r="E25" i="11"/>
  <c r="D28" i="8"/>
  <c r="D25" i="11" s="1"/>
  <c r="T27" i="8"/>
  <c r="S27" i="8"/>
  <c r="R27" i="8"/>
  <c r="Q27" i="8"/>
  <c r="P27" i="8"/>
  <c r="O27" i="8"/>
  <c r="N27" i="8"/>
  <c r="L27" i="8"/>
  <c r="K27" i="8"/>
  <c r="K24" i="11"/>
  <c r="J27" i="8"/>
  <c r="J24" i="11"/>
  <c r="I27" i="8"/>
  <c r="I24" i="11"/>
  <c r="H27" i="8"/>
  <c r="H24" i="11"/>
  <c r="G27" i="8"/>
  <c r="G24" i="11"/>
  <c r="F27" i="8"/>
  <c r="F24" i="11"/>
  <c r="E24" i="11"/>
  <c r="D27" i="8"/>
  <c r="D24" i="11" s="1"/>
  <c r="T26" i="8"/>
  <c r="S26" i="8"/>
  <c r="R26" i="8"/>
  <c r="Q26" i="8"/>
  <c r="P26" i="8"/>
  <c r="O26" i="8"/>
  <c r="N26" i="8"/>
  <c r="L26" i="8"/>
  <c r="K26" i="8"/>
  <c r="K23" i="11"/>
  <c r="J26" i="8"/>
  <c r="J23" i="11"/>
  <c r="I26" i="8"/>
  <c r="I23" i="11"/>
  <c r="H26" i="8"/>
  <c r="H23" i="11"/>
  <c r="G26" i="8"/>
  <c r="G23" i="11"/>
  <c r="F26" i="8"/>
  <c r="F23" i="11"/>
  <c r="E23" i="11"/>
  <c r="D26" i="8"/>
  <c r="D23" i="11"/>
  <c r="C26" i="8"/>
  <c r="C23" i="11" s="1"/>
  <c r="T25" i="8"/>
  <c r="S25" i="8"/>
  <c r="R25" i="8"/>
  <c r="Q25" i="8"/>
  <c r="P25" i="8"/>
  <c r="O25" i="8"/>
  <c r="N25" i="8"/>
  <c r="L25" i="8"/>
  <c r="K25" i="8"/>
  <c r="K22" i="11"/>
  <c r="J25" i="8"/>
  <c r="J22" i="11"/>
  <c r="I25" i="8"/>
  <c r="I22" i="11"/>
  <c r="H25" i="8"/>
  <c r="H22" i="11"/>
  <c r="G25" i="8"/>
  <c r="G22" i="11"/>
  <c r="F25" i="8"/>
  <c r="F22" i="11"/>
  <c r="E22" i="11"/>
  <c r="D25" i="8"/>
  <c r="D22" i="11" s="1"/>
  <c r="T24" i="8"/>
  <c r="S24" i="8"/>
  <c r="R24" i="8"/>
  <c r="Q24" i="8"/>
  <c r="P24" i="8"/>
  <c r="O24" i="8"/>
  <c r="N24" i="8"/>
  <c r="L24" i="8"/>
  <c r="K24" i="8"/>
  <c r="K21" i="11"/>
  <c r="J24" i="8"/>
  <c r="J21" i="11"/>
  <c r="I24" i="8"/>
  <c r="I21" i="11"/>
  <c r="H24" i="8"/>
  <c r="H21" i="11"/>
  <c r="G24" i="8"/>
  <c r="G21" i="11"/>
  <c r="F24" i="8"/>
  <c r="F21" i="11"/>
  <c r="E21" i="11"/>
  <c r="D24" i="8"/>
  <c r="D21" i="11"/>
  <c r="T23" i="8"/>
  <c r="S23" i="8"/>
  <c r="R23" i="8"/>
  <c r="Q23" i="8"/>
  <c r="P23" i="8"/>
  <c r="O23" i="8"/>
  <c r="N23" i="8"/>
  <c r="L23" i="8"/>
  <c r="K23" i="8"/>
  <c r="K20" i="11"/>
  <c r="J23" i="8"/>
  <c r="J20" i="11"/>
  <c r="I23" i="8"/>
  <c r="I20" i="11"/>
  <c r="H23" i="8"/>
  <c r="H20" i="11"/>
  <c r="G23" i="8"/>
  <c r="G20" i="11"/>
  <c r="F23" i="8"/>
  <c r="F20" i="11"/>
  <c r="E20" i="11"/>
  <c r="D23" i="8"/>
  <c r="D20" i="11"/>
  <c r="C23" i="8"/>
  <c r="C20" i="11" s="1"/>
  <c r="T22" i="8"/>
  <c r="S22" i="8"/>
  <c r="R22" i="8"/>
  <c r="Q22" i="8"/>
  <c r="P22" i="8"/>
  <c r="O22" i="8"/>
  <c r="N22" i="8"/>
  <c r="L22" i="8"/>
  <c r="K22" i="8"/>
  <c r="K19" i="11"/>
  <c r="J22" i="8"/>
  <c r="J19" i="11"/>
  <c r="I22" i="8"/>
  <c r="I19" i="11"/>
  <c r="H22" i="8"/>
  <c r="H19" i="11"/>
  <c r="G22" i="8"/>
  <c r="G19" i="11"/>
  <c r="F22" i="8"/>
  <c r="F19" i="11"/>
  <c r="E19" i="11"/>
  <c r="D22" i="8"/>
  <c r="D19" i="11" s="1"/>
  <c r="C22" i="8"/>
  <c r="C19" i="11"/>
  <c r="T21" i="8"/>
  <c r="S21" i="8"/>
  <c r="R21" i="8"/>
  <c r="Q21" i="8"/>
  <c r="P21" i="8"/>
  <c r="O21" i="8"/>
  <c r="N21" i="8"/>
  <c r="L21" i="8"/>
  <c r="K21" i="8"/>
  <c r="K18" i="11"/>
  <c r="J21" i="8"/>
  <c r="J18" i="11"/>
  <c r="I21" i="8"/>
  <c r="I18" i="11"/>
  <c r="H21" i="8"/>
  <c r="H18" i="11"/>
  <c r="G21" i="8"/>
  <c r="G18" i="11"/>
  <c r="F21" i="8"/>
  <c r="F18" i="11"/>
  <c r="E18" i="11"/>
  <c r="D21" i="8"/>
  <c r="D18" i="11"/>
  <c r="C21" i="8"/>
  <c r="C18" i="11" s="1"/>
  <c r="T20" i="8"/>
  <c r="S20" i="8"/>
  <c r="R20" i="8"/>
  <c r="Q20" i="8"/>
  <c r="P20" i="8"/>
  <c r="O20" i="8"/>
  <c r="N20" i="8"/>
  <c r="L20" i="8"/>
  <c r="K20" i="8"/>
  <c r="K17" i="11"/>
  <c r="J20" i="8"/>
  <c r="J17" i="11"/>
  <c r="I20" i="8"/>
  <c r="I17" i="11"/>
  <c r="H20" i="8"/>
  <c r="H17" i="11"/>
  <c r="G20" i="8"/>
  <c r="G17" i="11"/>
  <c r="F20" i="8"/>
  <c r="F17" i="11"/>
  <c r="E17" i="11"/>
  <c r="D20" i="8"/>
  <c r="D17" i="11" s="1"/>
  <c r="C20" i="8"/>
  <c r="C17" i="11"/>
  <c r="T19" i="8"/>
  <c r="S19" i="8"/>
  <c r="R19" i="8"/>
  <c r="Q19" i="8"/>
  <c r="P19" i="8"/>
  <c r="O19" i="8"/>
  <c r="N19" i="8"/>
  <c r="L19" i="8"/>
  <c r="K19" i="8"/>
  <c r="K16" i="11"/>
  <c r="J19" i="8"/>
  <c r="J16" i="11"/>
  <c r="I19" i="8"/>
  <c r="I16" i="11"/>
  <c r="H19" i="8"/>
  <c r="H16" i="11"/>
  <c r="G19" i="8"/>
  <c r="G16" i="11"/>
  <c r="F19" i="8"/>
  <c r="F16" i="11"/>
  <c r="E16" i="11"/>
  <c r="D19" i="8"/>
  <c r="D16" i="11"/>
  <c r="C19" i="8"/>
  <c r="C16" i="11" s="1"/>
  <c r="T18" i="8"/>
  <c r="S18" i="8"/>
  <c r="R18" i="8"/>
  <c r="Q18" i="8"/>
  <c r="P18" i="8"/>
  <c r="O18" i="8"/>
  <c r="N18" i="8"/>
  <c r="L18" i="8"/>
  <c r="K18" i="8"/>
  <c r="K15" i="11"/>
  <c r="J18" i="8"/>
  <c r="J15" i="11"/>
  <c r="I18" i="8"/>
  <c r="I15" i="11"/>
  <c r="H18" i="8"/>
  <c r="H15" i="11"/>
  <c r="G18" i="8"/>
  <c r="G15" i="11"/>
  <c r="F18" i="8"/>
  <c r="F15" i="11"/>
  <c r="E15" i="11"/>
  <c r="D18" i="8"/>
  <c r="D15" i="11" s="1"/>
  <c r="C18" i="8"/>
  <c r="C15" i="11"/>
  <c r="T17" i="8"/>
  <c r="S17" i="8"/>
  <c r="R17" i="8"/>
  <c r="Q17" i="8"/>
  <c r="P17" i="8"/>
  <c r="O17" i="8"/>
  <c r="N17" i="8"/>
  <c r="L17" i="8"/>
  <c r="K17" i="8"/>
  <c r="K14" i="11"/>
  <c r="J17" i="8"/>
  <c r="J14" i="11"/>
  <c r="I17" i="8"/>
  <c r="I14" i="11"/>
  <c r="H17" i="8"/>
  <c r="H14" i="11"/>
  <c r="G17" i="8"/>
  <c r="G14" i="11"/>
  <c r="F17" i="8"/>
  <c r="F14" i="11"/>
  <c r="E14" i="11"/>
  <c r="D17" i="8"/>
  <c r="D14" i="11"/>
  <c r="C17" i="8"/>
  <c r="C14" i="11" s="1"/>
  <c r="T16" i="8"/>
  <c r="S16" i="8"/>
  <c r="R16" i="8"/>
  <c r="Q16" i="8"/>
  <c r="P16" i="8"/>
  <c r="O16" i="8"/>
  <c r="N16" i="8"/>
  <c r="L16" i="8"/>
  <c r="K16" i="8"/>
  <c r="K13" i="11"/>
  <c r="J16" i="8"/>
  <c r="J13" i="11"/>
  <c r="I16" i="8"/>
  <c r="I13" i="11"/>
  <c r="H16" i="8"/>
  <c r="H13" i="11"/>
  <c r="G16" i="8"/>
  <c r="G13" i="11"/>
  <c r="F16" i="8"/>
  <c r="F13" i="11"/>
  <c r="E13" i="11"/>
  <c r="D16" i="8"/>
  <c r="D13" i="11" s="1"/>
  <c r="T15" i="8"/>
  <c r="S15" i="8"/>
  <c r="R15" i="8"/>
  <c r="Q15" i="8"/>
  <c r="P15" i="8"/>
  <c r="O15" i="8"/>
  <c r="N15" i="8"/>
  <c r="L15" i="8"/>
  <c r="K15" i="8"/>
  <c r="K12" i="11"/>
  <c r="J15" i="8"/>
  <c r="J12" i="11"/>
  <c r="I15" i="8"/>
  <c r="I12" i="11"/>
  <c r="H15" i="8"/>
  <c r="H12" i="11"/>
  <c r="G15" i="8"/>
  <c r="G12" i="11"/>
  <c r="F15" i="8"/>
  <c r="F12" i="11"/>
  <c r="E12" i="11"/>
  <c r="D15" i="8"/>
  <c r="D12" i="11" s="1"/>
  <c r="T14" i="8"/>
  <c r="S14" i="8"/>
  <c r="R14" i="8"/>
  <c r="Q14" i="8"/>
  <c r="P14" i="8"/>
  <c r="O14" i="8"/>
  <c r="N14" i="8"/>
  <c r="L14" i="8"/>
  <c r="K14" i="8"/>
  <c r="K11" i="11"/>
  <c r="J14" i="8"/>
  <c r="J11" i="11"/>
  <c r="I14" i="8"/>
  <c r="I11" i="11"/>
  <c r="H14" i="8"/>
  <c r="H11" i="11"/>
  <c r="G14" i="8"/>
  <c r="G11" i="11"/>
  <c r="F14" i="8"/>
  <c r="F11" i="11"/>
  <c r="E11" i="11"/>
  <c r="D14" i="8"/>
  <c r="D11" i="11"/>
  <c r="C14" i="8"/>
  <c r="C11" i="11" s="1"/>
  <c r="T13" i="8"/>
  <c r="S13" i="8"/>
  <c r="R13" i="8"/>
  <c r="Q13" i="8"/>
  <c r="P13" i="8"/>
  <c r="O13" i="8"/>
  <c r="N13" i="8"/>
  <c r="L13" i="8"/>
  <c r="K13" i="8"/>
  <c r="K10" i="11"/>
  <c r="J13" i="8"/>
  <c r="J10" i="11"/>
  <c r="I13" i="8"/>
  <c r="I10" i="11"/>
  <c r="H13" i="8"/>
  <c r="H10" i="11"/>
  <c r="G13" i="8"/>
  <c r="G10" i="11"/>
  <c r="F13" i="8"/>
  <c r="F10" i="11"/>
  <c r="E10" i="11"/>
  <c r="D13" i="8"/>
  <c r="D10" i="11" s="1"/>
  <c r="T12" i="8"/>
  <c r="S12" i="8"/>
  <c r="R12" i="8"/>
  <c r="Q12" i="8"/>
  <c r="P12" i="8"/>
  <c r="O12" i="8"/>
  <c r="N12" i="8"/>
  <c r="L12" i="8"/>
  <c r="K12" i="8"/>
  <c r="K9" i="11"/>
  <c r="J12" i="8"/>
  <c r="J9" i="11"/>
  <c r="I12" i="8"/>
  <c r="I9" i="11"/>
  <c r="H12" i="8"/>
  <c r="H9" i="11"/>
  <c r="G12" i="8"/>
  <c r="G9" i="11"/>
  <c r="F12" i="8"/>
  <c r="F9" i="11"/>
  <c r="E9" i="11"/>
  <c r="D12" i="8"/>
  <c r="D9" i="11"/>
  <c r="C12" i="8"/>
  <c r="C9" i="11" s="1"/>
  <c r="T11" i="8"/>
  <c r="S11" i="8"/>
  <c r="R11" i="8"/>
  <c r="Q11" i="8"/>
  <c r="P11" i="8"/>
  <c r="O11" i="8"/>
  <c r="N11" i="8"/>
  <c r="L11" i="8"/>
  <c r="K11" i="8"/>
  <c r="K8" i="11"/>
  <c r="J11" i="8"/>
  <c r="J8" i="11"/>
  <c r="I11" i="8"/>
  <c r="I8" i="11"/>
  <c r="H11" i="8"/>
  <c r="H8" i="11"/>
  <c r="G11" i="8"/>
  <c r="G8" i="11"/>
  <c r="F11" i="8"/>
  <c r="F8" i="11"/>
  <c r="E8" i="11"/>
  <c r="D11" i="8"/>
  <c r="D8" i="11" s="1"/>
  <c r="O10" i="8"/>
  <c r="P10" i="8"/>
  <c r="Q10" i="8"/>
  <c r="R10" i="8"/>
  <c r="S10" i="8"/>
  <c r="T10" i="8"/>
  <c r="N10" i="8"/>
  <c r="G10" i="8"/>
  <c r="G7" i="11"/>
  <c r="H10" i="8"/>
  <c r="H7" i="11" s="1"/>
  <c r="I10" i="8"/>
  <c r="I7" i="11"/>
  <c r="J10" i="8"/>
  <c r="J7" i="11" s="1"/>
  <c r="K10" i="8"/>
  <c r="K7" i="11"/>
  <c r="L10" i="8"/>
  <c r="F10" i="8"/>
  <c r="F7" i="11"/>
  <c r="D10" i="8"/>
  <c r="D7" i="11" s="1"/>
  <c r="C10" i="8"/>
  <c r="C7" i="11" s="1"/>
  <c r="T34" i="8"/>
  <c r="S34" i="8"/>
  <c r="R34" i="8"/>
  <c r="Q34" i="8"/>
  <c r="P34" i="8"/>
  <c r="O34" i="8"/>
  <c r="N34" i="8"/>
  <c r="L34" i="8"/>
  <c r="K34" i="8"/>
  <c r="K31" i="11" s="1"/>
  <c r="J34" i="8"/>
  <c r="J31" i="11" s="1"/>
  <c r="I34" i="8"/>
  <c r="I31" i="11" s="1"/>
  <c r="H34" i="8"/>
  <c r="H31" i="11" s="1"/>
  <c r="G34" i="8"/>
  <c r="G31" i="11" s="1"/>
  <c r="F34" i="8"/>
  <c r="F31" i="11" s="1"/>
  <c r="E31" i="11"/>
  <c r="D34" i="8"/>
  <c r="D31" i="11"/>
  <c r="B34" i="8"/>
  <c r="B31" i="11"/>
  <c r="C34" i="8"/>
  <c r="C31" i="11"/>
  <c r="T33" i="8"/>
  <c r="S33" i="8"/>
  <c r="R33" i="8"/>
  <c r="Q33" i="8"/>
  <c r="P33" i="8"/>
  <c r="O33" i="8"/>
  <c r="N33" i="8"/>
  <c r="L33" i="8"/>
  <c r="K33" i="8"/>
  <c r="K30" i="11"/>
  <c r="J33" i="8"/>
  <c r="J30" i="11" s="1"/>
  <c r="I33" i="8"/>
  <c r="I30" i="11"/>
  <c r="H33" i="8"/>
  <c r="H30" i="11" s="1"/>
  <c r="G33" i="8"/>
  <c r="G30" i="11"/>
  <c r="F33" i="8"/>
  <c r="F30" i="11" s="1"/>
  <c r="E30" i="11"/>
  <c r="D33" i="8"/>
  <c r="D30" i="11"/>
  <c r="B33" i="8"/>
  <c r="B30" i="11"/>
  <c r="C33" i="8"/>
  <c r="C30" i="11"/>
  <c r="T32" i="8"/>
  <c r="S32" i="8"/>
  <c r="R32" i="8"/>
  <c r="Q32" i="8"/>
  <c r="P32" i="8"/>
  <c r="O32" i="8"/>
  <c r="N32" i="8"/>
  <c r="L32" i="8"/>
  <c r="K32" i="8"/>
  <c r="K29" i="11"/>
  <c r="J32" i="8"/>
  <c r="J29" i="11" s="1"/>
  <c r="I32" i="8"/>
  <c r="I29" i="11"/>
  <c r="H32" i="8"/>
  <c r="H29" i="11" s="1"/>
  <c r="G32" i="8"/>
  <c r="G29" i="11"/>
  <c r="F32" i="8"/>
  <c r="F29" i="11" s="1"/>
  <c r="E29" i="11"/>
  <c r="D32" i="8"/>
  <c r="D29" i="11"/>
  <c r="B32" i="8"/>
  <c r="B29" i="11"/>
  <c r="C32" i="8"/>
  <c r="C29" i="11"/>
  <c r="E7" i="11"/>
  <c r="C5" i="3"/>
  <c r="C5" i="4"/>
  <c r="C5" i="5"/>
  <c r="C5" i="6"/>
  <c r="C5" i="7"/>
  <c r="C5" i="8"/>
  <c r="C5" i="2"/>
  <c r="B110" i="11"/>
  <c r="B119" i="11"/>
  <c r="B124" i="11"/>
  <c r="B158" i="11"/>
  <c r="B174" i="11"/>
  <c r="B175" i="11"/>
  <c r="B176" i="11"/>
  <c r="B159" i="11"/>
  <c r="B171" i="11"/>
  <c r="B178" i="11"/>
  <c r="B179" i="11"/>
  <c r="B180" i="11"/>
  <c r="B181" i="11"/>
  <c r="C31" i="5"/>
  <c r="C128" i="11"/>
  <c r="B128" i="11"/>
  <c r="C25" i="5"/>
  <c r="C122" i="11"/>
  <c r="B122" i="11"/>
  <c r="C29" i="5"/>
  <c r="C126" i="11" s="1"/>
  <c r="B126" i="11"/>
  <c r="C28" i="5"/>
  <c r="C125" i="11"/>
  <c r="B125" i="11"/>
  <c r="C17" i="3"/>
  <c r="C164" i="11"/>
  <c r="B164" i="11"/>
  <c r="B129" i="11"/>
  <c r="B133" i="11"/>
  <c r="C21" i="3"/>
  <c r="C168" i="11" s="1"/>
  <c r="B168" i="11"/>
  <c r="C18" i="3"/>
  <c r="C165" i="11"/>
  <c r="B165" i="11"/>
  <c r="C22" i="3"/>
  <c r="C169" i="11"/>
  <c r="B169" i="11"/>
  <c r="B58" i="11"/>
  <c r="C11" i="2"/>
  <c r="C58" i="11"/>
  <c r="B163" i="11"/>
  <c r="C16" i="3"/>
  <c r="C163" i="11"/>
  <c r="B62" i="11"/>
  <c r="C15" i="2"/>
  <c r="C62" i="11" s="1"/>
  <c r="C16" i="8"/>
  <c r="C13" i="11"/>
  <c r="C24" i="8"/>
  <c r="C21" i="11" s="1"/>
  <c r="C28" i="8"/>
  <c r="C25" i="11"/>
  <c r="C14" i="6"/>
  <c r="C86" i="11" s="1"/>
  <c r="B86" i="11"/>
  <c r="C12" i="2"/>
  <c r="C59" i="11"/>
  <c r="C16" i="2"/>
  <c r="C63" i="11"/>
  <c r="B113" i="11"/>
  <c r="C16" i="5"/>
  <c r="C113" i="11" s="1"/>
  <c r="B111" i="11"/>
  <c r="C14" i="5"/>
  <c r="C111" i="11"/>
  <c r="C23" i="4"/>
  <c r="C145" i="11"/>
  <c r="B145" i="11"/>
  <c r="C26" i="5"/>
  <c r="C123" i="11" s="1"/>
  <c r="C10" i="4"/>
  <c r="C132" i="11"/>
  <c r="B147" i="11"/>
  <c r="C25" i="4"/>
  <c r="C147" i="11"/>
  <c r="C13" i="3"/>
  <c r="C160" i="11"/>
  <c r="B160" i="11"/>
  <c r="C23" i="3"/>
  <c r="C170" i="11"/>
  <c r="B170" i="11"/>
  <c r="B146" i="11"/>
  <c r="C24" i="4"/>
  <c r="C146" i="11"/>
  <c r="C26" i="4"/>
  <c r="C148" i="11" s="1"/>
  <c r="C27" i="4"/>
  <c r="C149" i="11"/>
  <c r="C28" i="4"/>
  <c r="C150" i="11" s="1"/>
  <c r="C29" i="4"/>
  <c r="C151" i="11"/>
  <c r="C30" i="4"/>
  <c r="C152" i="11" s="1"/>
  <c r="C31" i="4"/>
  <c r="C153" i="11"/>
  <c r="C32" i="4"/>
  <c r="C154" i="11" s="1"/>
  <c r="C33" i="4"/>
  <c r="C155" i="11"/>
  <c r="C34" i="4"/>
  <c r="C156" i="11" s="1"/>
  <c r="C10" i="3"/>
  <c r="C157" i="11"/>
  <c r="B166" i="11"/>
  <c r="C19" i="3"/>
  <c r="C166" i="11"/>
  <c r="B167" i="11"/>
  <c r="C20" i="3"/>
  <c r="C167" i="11" s="1"/>
  <c r="C30" i="3"/>
  <c r="C177" i="11" s="1"/>
  <c r="C28" i="6" l="1"/>
  <c r="C100" i="11" s="1"/>
  <c r="B100" i="11"/>
  <c r="C21" i="4"/>
  <c r="C143" i="11" s="1"/>
  <c r="B143" i="11"/>
  <c r="B41" i="11"/>
  <c r="C19" i="7"/>
  <c r="C41" i="11" s="1"/>
  <c r="B43" i="11"/>
  <c r="C21" i="7"/>
  <c r="C43" i="11" s="1"/>
  <c r="B45" i="11"/>
  <c r="C23" i="7"/>
  <c r="C45" i="11" s="1"/>
  <c r="B47" i="11"/>
  <c r="C25" i="7"/>
  <c r="C47" i="11" s="1"/>
  <c r="B49" i="11"/>
  <c r="C27" i="7"/>
  <c r="C49" i="11" s="1"/>
  <c r="B51" i="11"/>
  <c r="C29" i="7"/>
  <c r="C51" i="11" s="1"/>
  <c r="B53" i="11"/>
  <c r="C31" i="7"/>
  <c r="C53" i="11" s="1"/>
  <c r="B55" i="11"/>
  <c r="C33" i="7"/>
  <c r="C55" i="11" s="1"/>
  <c r="C24" i="6"/>
  <c r="C96" i="11" s="1"/>
  <c r="B96" i="11"/>
  <c r="B131" i="11"/>
  <c r="C11" i="8"/>
  <c r="C8" i="11" s="1"/>
  <c r="C13" i="8"/>
  <c r="C10" i="11" s="1"/>
  <c r="C15" i="8"/>
  <c r="C12" i="11" s="1"/>
  <c r="C25" i="8"/>
  <c r="C22" i="11" s="1"/>
  <c r="C27" i="8"/>
  <c r="C24" i="11" s="1"/>
  <c r="C10" i="7"/>
  <c r="C32" i="11" s="1"/>
  <c r="C11" i="7"/>
  <c r="C33" i="11" s="1"/>
  <c r="C12" i="7"/>
  <c r="C34" i="11" s="1"/>
  <c r="C13" i="7"/>
  <c r="C35" i="11" s="1"/>
  <c r="C14" i="7"/>
  <c r="C36" i="11" s="1"/>
  <c r="C15" i="7"/>
  <c r="C37" i="11" s="1"/>
  <c r="C16" i="7"/>
  <c r="C38" i="11" s="1"/>
  <c r="C17" i="7"/>
  <c r="C39" i="11" s="1"/>
  <c r="B57" i="11"/>
  <c r="C10" i="2"/>
  <c r="C57" i="11" s="1"/>
  <c r="C20" i="6"/>
  <c r="C92" i="11" s="1"/>
  <c r="B92" i="11"/>
  <c r="C22" i="6"/>
  <c r="C94" i="11" s="1"/>
  <c r="B94" i="11"/>
  <c r="C26" i="6"/>
  <c r="C98" i="11" s="1"/>
  <c r="B98" i="11"/>
  <c r="B42" i="11"/>
  <c r="C20" i="7"/>
  <c r="C42" i="11" s="1"/>
  <c r="B44" i="11"/>
  <c r="C22" i="7"/>
  <c r="C44" i="11" s="1"/>
  <c r="B46" i="11"/>
  <c r="C24" i="7"/>
  <c r="C46" i="11" s="1"/>
  <c r="B48" i="11"/>
  <c r="C26" i="7"/>
  <c r="C48" i="11" s="1"/>
  <c r="B50" i="11"/>
  <c r="C28" i="7"/>
  <c r="C50" i="11" s="1"/>
  <c r="B52" i="11"/>
  <c r="C30" i="7"/>
  <c r="C52" i="11" s="1"/>
  <c r="B54" i="11"/>
  <c r="C32" i="7"/>
  <c r="C54" i="11" s="1"/>
  <c r="B56" i="11"/>
  <c r="C34" i="7"/>
  <c r="C56" i="11" s="1"/>
  <c r="C19" i="6"/>
  <c r="C91" i="11" s="1"/>
  <c r="B91" i="11"/>
  <c r="C21" i="6"/>
  <c r="C93" i="11" s="1"/>
  <c r="B93" i="11"/>
  <c r="C23" i="6"/>
  <c r="C95" i="11" s="1"/>
  <c r="B95" i="11"/>
  <c r="C25" i="6"/>
  <c r="C97" i="11" s="1"/>
  <c r="B97" i="11"/>
  <c r="C27" i="6"/>
  <c r="C99" i="11" s="1"/>
  <c r="B99" i="11"/>
  <c r="C18" i="6"/>
  <c r="C90" i="11" s="1"/>
  <c r="B90" i="11"/>
  <c r="C15" i="3"/>
  <c r="C162" i="11" s="1"/>
  <c r="B162" i="11"/>
  <c r="C19" i="4"/>
  <c r="C141" i="11" s="1"/>
  <c r="B141" i="11"/>
  <c r="C18" i="4"/>
  <c r="C140" i="11" s="1"/>
  <c r="B140" i="11"/>
  <c r="C20" i="4"/>
  <c r="C142" i="11" s="1"/>
  <c r="B142" i="11"/>
  <c r="C22" i="4"/>
  <c r="C144" i="11" s="1"/>
  <c r="B144" i="11"/>
  <c r="C14" i="3"/>
  <c r="C161" i="11" s="1"/>
  <c r="C26" i="3"/>
  <c r="C173" i="11" s="1"/>
  <c r="B173" i="11"/>
  <c r="C25" i="3"/>
  <c r="C172" i="11" s="1"/>
  <c r="B172" i="11"/>
</calcChain>
</file>

<file path=xl/sharedStrings.xml><?xml version="1.0" encoding="utf-8"?>
<sst xmlns="http://schemas.openxmlformats.org/spreadsheetml/2006/main" count="220" uniqueCount="47">
  <si>
    <t>Trenere og lagledere</t>
  </si>
  <si>
    <t>Årgang:</t>
  </si>
  <si>
    <t>Sist oppdatert:</t>
  </si>
  <si>
    <t>Rolle</t>
  </si>
  <si>
    <t>Årgang</t>
  </si>
  <si>
    <t>Lag</t>
  </si>
  <si>
    <t>Kontaktinformasjon</t>
  </si>
  <si>
    <t>Trenerutdanning (oppgi år)</t>
  </si>
  <si>
    <t>Fornavn</t>
  </si>
  <si>
    <t>Etternavn</t>
  </si>
  <si>
    <t>Adresse</t>
  </si>
  <si>
    <t>Post nr</t>
  </si>
  <si>
    <t>E-post</t>
  </si>
  <si>
    <t>Mobil</t>
  </si>
  <si>
    <t>Født (dd.mm.år)</t>
  </si>
  <si>
    <t>ABC kurs</t>
  </si>
  <si>
    <t>UEFA C/1</t>
  </si>
  <si>
    <t>UEFA C/2</t>
  </si>
  <si>
    <t>UEFA C/3</t>
  </si>
  <si>
    <t>UEFA C/4</t>
  </si>
  <si>
    <t>Annet</t>
  </si>
  <si>
    <t>Kommentar</t>
  </si>
  <si>
    <t>Hovedtrener</t>
  </si>
  <si>
    <t>Årgangskoordinator</t>
  </si>
  <si>
    <t>Trener</t>
  </si>
  <si>
    <t>Lagleder</t>
  </si>
  <si>
    <t>Hjelpetrener</t>
  </si>
  <si>
    <t>Ikke definert</t>
  </si>
  <si>
    <t>OBS! ikke skriv noe i denne filen. Benytt kun filtervalgene for rolle, årgang og lag.</t>
  </si>
  <si>
    <t>Aleksander</t>
  </si>
  <si>
    <t>Limkjær</t>
  </si>
  <si>
    <t>Valløveien 43A</t>
  </si>
  <si>
    <t>Monica</t>
  </si>
  <si>
    <t>Utheim</t>
  </si>
  <si>
    <t>monica.utheim@gmail.com</t>
  </si>
  <si>
    <t>Barbro</t>
  </si>
  <si>
    <t>Hatlevold</t>
  </si>
  <si>
    <t>barbromartinsen@hotmail.com</t>
  </si>
  <si>
    <t>Sigynsvei 2 a</t>
  </si>
  <si>
    <t xml:space="preserve">Mari </t>
  </si>
  <si>
    <t>Trolldalen</t>
  </si>
  <si>
    <t>Nordlysveien 1</t>
  </si>
  <si>
    <t>mari@wintherhansen.no</t>
  </si>
  <si>
    <t>Morten</t>
  </si>
  <si>
    <t>Hoksrød</t>
  </si>
  <si>
    <t>hoksroed@hotmail.com</t>
  </si>
  <si>
    <t>post@cberg.no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</si>
</sst>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1" fillId="3" borderId="1" xfId="1" applyFont="1" applyFill="1" applyBorder="1" applyAlignment="1" applyProtection="1">
      <alignment horizontal="left" wrapText="1"/>
      <protection hidden="1"/>
    </xf>
    <xf numFmtId="0" fontId="11" fillId="3" borderId="1" xfId="1" applyFont="1" applyFill="1" applyBorder="1" applyAlignment="1" applyProtection="1">
      <alignment horizontal="center" wrapText="1"/>
      <protection hidden="1"/>
    </xf>
    <xf numFmtId="0" fontId="11" fillId="3" borderId="0" xfId="1" applyFont="1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5" fillId="2" borderId="0" xfId="1" applyFont="1" applyFill="1" applyBorder="1" applyAlignment="1" applyProtection="1">
      <alignment horizontal="left" vertical="center"/>
      <protection hidden="1"/>
    </xf>
    <xf numFmtId="0" fontId="15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3" borderId="0" xfId="1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11" fillId="3" borderId="1" xfId="1" applyFont="1" applyFill="1" applyBorder="1" applyAlignment="1" applyProtection="1">
      <alignment horizontal="left" wrapText="1"/>
      <protection locked="0"/>
    </xf>
    <xf numFmtId="0" fontId="11" fillId="3" borderId="1" xfId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9" fillId="3" borderId="1" xfId="1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hidden="1"/>
    </xf>
    <xf numFmtId="0" fontId="16" fillId="2" borderId="0" xfId="1" applyFont="1" applyFill="1" applyBorder="1" applyAlignment="1" applyProtection="1">
      <alignment horizontal="left" vertical="center"/>
      <protection hidden="1"/>
    </xf>
    <xf numFmtId="0" fontId="20" fillId="0" borderId="0" xfId="2"/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2" applyNumberFormat="1" applyFont="1" applyAlignment="1" applyProtection="1">
      <protection locked="0"/>
    </xf>
    <xf numFmtId="0" fontId="20" fillId="0" borderId="0" xfId="2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left"/>
      <protection hidden="1"/>
    </xf>
    <xf numFmtId="164" fontId="0" fillId="2" borderId="0" xfId="0" applyNumberFormat="1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center" vertical="top"/>
      <protection hidden="1"/>
    </xf>
    <xf numFmtId="0" fontId="16" fillId="2" borderId="0" xfId="1" applyFont="1" applyFill="1" applyBorder="1" applyAlignment="1" applyProtection="1">
      <alignment horizontal="left" vertical="center"/>
      <protection hidden="1"/>
    </xf>
  </cellXfs>
  <cellStyles count="3">
    <cellStyle name="Hyperkobling" xfId="2" builtinId="8"/>
    <cellStyle name="Normal" xfId="0" builtinId="0"/>
    <cellStyle name="Normal 5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.ludahl/Dropbox/FLINT%20Barnefotball/Laglister/Lagliste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Ark1"/>
      <sheetName val="Lag mal"/>
      <sheetName val="04J"/>
      <sheetName val="04P1"/>
      <sheetName val="04P2 og P3"/>
      <sheetName val="04R1"/>
      <sheetName val="04R2"/>
      <sheetName val="04H1"/>
      <sheetName val="04H2"/>
    </sheetNames>
    <sheetDataSet>
      <sheetData sheetId="0"/>
      <sheetData sheetId="1">
        <row r="5">
          <cell r="C5">
            <v>42416</v>
          </cell>
        </row>
        <row r="10">
          <cell r="B10" t="str">
            <v>Hovedtrener</v>
          </cell>
          <cell r="C10">
            <v>0</v>
          </cell>
          <cell r="E10" t="str">
            <v xml:space="preserve">Jan Erik </v>
          </cell>
          <cell r="F10" t="str">
            <v>Hem</v>
          </cell>
          <cell r="G10" t="str">
            <v>Brekkestien 6</v>
          </cell>
          <cell r="H10">
            <v>3153</v>
          </cell>
          <cell r="I10" t="str">
            <v>jan.erik.hem@ahlsell.no</v>
          </cell>
          <cell r="J10">
            <v>90752538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Årgangskoordinator</v>
          </cell>
          <cell r="C11">
            <v>0</v>
          </cell>
          <cell r="E11" t="str">
            <v>Grete Lie</v>
          </cell>
          <cell r="F11" t="str">
            <v>Friis</v>
          </cell>
          <cell r="G11" t="str">
            <v>Granlyveien 13a</v>
          </cell>
          <cell r="H11">
            <v>3154</v>
          </cell>
          <cell r="I11" t="str">
            <v>grete.d.lie@sf-nett.no</v>
          </cell>
          <cell r="J11">
            <v>93612360</v>
          </cell>
          <cell r="K11">
            <v>27410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Lagleder</v>
          </cell>
          <cell r="C12" t="str">
            <v>04H</v>
          </cell>
          <cell r="E12" t="str">
            <v xml:space="preserve">Marte </v>
          </cell>
          <cell r="F12" t="str">
            <v>Nilsson</v>
          </cell>
          <cell r="G12" t="str">
            <v>Furukollen 18</v>
          </cell>
          <cell r="H12">
            <v>3124</v>
          </cell>
          <cell r="I12" t="str">
            <v>martenilsson@gmail.com</v>
          </cell>
          <cell r="J12">
            <v>41279249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Hjelpetrener</v>
          </cell>
          <cell r="C13" t="str">
            <v>04H</v>
          </cell>
          <cell r="E13" t="str">
            <v xml:space="preserve">Pål </v>
          </cell>
          <cell r="F13" t="str">
            <v>Warset</v>
          </cell>
          <cell r="G13" t="str">
            <v>Tangenveien 23</v>
          </cell>
          <cell r="H13">
            <v>3124</v>
          </cell>
          <cell r="I13" t="str">
            <v>pal.warset@vinghog.com</v>
          </cell>
          <cell r="J13">
            <v>48066266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Trener</v>
          </cell>
          <cell r="C14" t="str">
            <v>04H1</v>
          </cell>
          <cell r="E14" t="str">
            <v xml:space="preserve">Ketil </v>
          </cell>
          <cell r="F14" t="str">
            <v>Johansen</v>
          </cell>
          <cell r="G14" t="str">
            <v>Øvre Bogenvei 10B</v>
          </cell>
          <cell r="H14">
            <v>3152</v>
          </cell>
          <cell r="I14" t="str">
            <v>ketil_johansen@online.no</v>
          </cell>
          <cell r="J14">
            <v>93404475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Trener</v>
          </cell>
          <cell r="C15" t="str">
            <v>04H2</v>
          </cell>
          <cell r="E15" t="str">
            <v>Svein-Erik</v>
          </cell>
          <cell r="F15" t="str">
            <v>Wilhelmsen</v>
          </cell>
          <cell r="G15" t="str">
            <v>Elverhøyveien 2</v>
          </cell>
          <cell r="H15">
            <v>3113</v>
          </cell>
          <cell r="I15" t="str">
            <v>se.wilhelmsen@gmail.com</v>
          </cell>
          <cell r="J15">
            <v>91348040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Trener</v>
          </cell>
          <cell r="C16" t="str">
            <v>04P1</v>
          </cell>
          <cell r="E16" t="str">
            <v xml:space="preserve">Tor Erik </v>
          </cell>
          <cell r="F16" t="str">
            <v>Heggøy</v>
          </cell>
          <cell r="G16" t="str">
            <v>Solvindveien 16</v>
          </cell>
          <cell r="H16">
            <v>3113</v>
          </cell>
          <cell r="I16" t="str">
            <v>teh@tendenans.no</v>
          </cell>
          <cell r="J16">
            <v>91338812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Lagleder</v>
          </cell>
          <cell r="C17" t="str">
            <v>04P1</v>
          </cell>
          <cell r="E17" t="str">
            <v>Henrik Sørensen</v>
          </cell>
          <cell r="F17" t="str">
            <v>Kolstø</v>
          </cell>
          <cell r="G17" t="str">
            <v>Merkurveien 1</v>
          </cell>
          <cell r="H17">
            <v>3113</v>
          </cell>
          <cell r="I17" t="str">
            <v>henris2@online.no</v>
          </cell>
          <cell r="J17">
            <v>91591494</v>
          </cell>
          <cell r="K17">
            <v>29008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Lagleder</v>
          </cell>
          <cell r="C18" t="str">
            <v>04P2</v>
          </cell>
          <cell r="E18" t="str">
            <v xml:space="preserve">Anne </v>
          </cell>
          <cell r="F18" t="str">
            <v>Tellefsen</v>
          </cell>
          <cell r="G18" t="str">
            <v>Einerveien 5</v>
          </cell>
          <cell r="H18">
            <v>3154</v>
          </cell>
          <cell r="I18" t="str">
            <v>anne.tellefsen@advhb.no</v>
          </cell>
          <cell r="J18">
            <v>90626995</v>
          </cell>
          <cell r="K18">
            <v>29832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Trener</v>
          </cell>
          <cell r="C19" t="str">
            <v>04P2/P3</v>
          </cell>
          <cell r="E19" t="str">
            <v xml:space="preserve">Mikal </v>
          </cell>
          <cell r="F19" t="str">
            <v>Storhaug</v>
          </cell>
          <cell r="G19" t="str">
            <v>Meteorveien 23</v>
          </cell>
          <cell r="H19">
            <v>3113</v>
          </cell>
          <cell r="I19" t="str">
            <v>mikal.storhaug@ramboll.no</v>
          </cell>
          <cell r="J19">
            <v>90590560</v>
          </cell>
          <cell r="K19">
            <v>24379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Hjelpetrener</v>
          </cell>
          <cell r="C20" t="str">
            <v>04P2/P3</v>
          </cell>
          <cell r="E20" t="str">
            <v xml:space="preserve">Marius </v>
          </cell>
          <cell r="F20" t="str">
            <v>Sobczak</v>
          </cell>
          <cell r="G20">
            <v>0</v>
          </cell>
          <cell r="H20">
            <v>0</v>
          </cell>
          <cell r="I20" t="str">
            <v>marius@abv.no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Hjelpetrener</v>
          </cell>
          <cell r="C21" t="str">
            <v>04P2/P3</v>
          </cell>
          <cell r="E21" t="str">
            <v xml:space="preserve">Ole Broome </v>
          </cell>
          <cell r="F21" t="str">
            <v>Rustad</v>
          </cell>
          <cell r="G21" t="str">
            <v>Husvikveien 30</v>
          </cell>
          <cell r="H21">
            <v>3113</v>
          </cell>
          <cell r="I21" t="str">
            <v>ole@broome.no</v>
          </cell>
          <cell r="J21">
            <v>92212492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Hjelpetrener</v>
          </cell>
          <cell r="C22" t="str">
            <v>04P2/P3</v>
          </cell>
          <cell r="E22" t="str">
            <v xml:space="preserve">Pia </v>
          </cell>
          <cell r="F22" t="str">
            <v>Borge</v>
          </cell>
          <cell r="G22" t="str">
            <v>Bokeveien 2A</v>
          </cell>
          <cell r="H22">
            <v>3113</v>
          </cell>
          <cell r="I22" t="str">
            <v>pia.christin@gmail.com</v>
          </cell>
          <cell r="J22">
            <v>97973570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B-trener</v>
          </cell>
          <cell r="S22">
            <v>0</v>
          </cell>
        </row>
        <row r="23">
          <cell r="B23" t="str">
            <v>Lagleder</v>
          </cell>
          <cell r="C23" t="str">
            <v>04P3</v>
          </cell>
          <cell r="E23" t="str">
            <v>Ronny</v>
          </cell>
          <cell r="F23" t="str">
            <v>Lønning</v>
          </cell>
          <cell r="G23" t="str">
            <v>Gauterødveien 19</v>
          </cell>
          <cell r="H23">
            <v>3154</v>
          </cell>
          <cell r="I23" t="str">
            <v>ronny.lonning@gmail.com</v>
          </cell>
          <cell r="J23">
            <v>98204860</v>
          </cell>
          <cell r="K23">
            <v>27341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Trener</v>
          </cell>
          <cell r="C24" t="str">
            <v>04R</v>
          </cell>
          <cell r="E24" t="str">
            <v>Pål Espen</v>
          </cell>
          <cell r="F24" t="str">
            <v>Svendsen</v>
          </cell>
          <cell r="G24" t="str">
            <v>Mistelteinen 71</v>
          </cell>
          <cell r="H24">
            <v>3154</v>
          </cell>
          <cell r="I24" t="str">
            <v>Paal@montasje-materiell.no</v>
          </cell>
          <cell r="J24">
            <v>91514753</v>
          </cell>
          <cell r="K24">
            <v>26669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Lagleder</v>
          </cell>
          <cell r="C25" t="str">
            <v>04R1</v>
          </cell>
          <cell r="E25" t="str">
            <v>Grete Lie</v>
          </cell>
          <cell r="F25" t="str">
            <v>Friis</v>
          </cell>
          <cell r="G25" t="str">
            <v>Granlyveien 13a</v>
          </cell>
          <cell r="H25">
            <v>3154</v>
          </cell>
          <cell r="I25" t="str">
            <v>grete.d.lie@sf-nett.no</v>
          </cell>
          <cell r="J25">
            <v>93611360</v>
          </cell>
          <cell r="K25">
            <v>27410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Hjelpetrener</v>
          </cell>
          <cell r="C26" t="str">
            <v>04R1</v>
          </cell>
          <cell r="E26" t="str">
            <v xml:space="preserve">Vemund </v>
          </cell>
          <cell r="F26" t="str">
            <v>Stavheim</v>
          </cell>
          <cell r="G26" t="str">
            <v>Brekkelia 60a</v>
          </cell>
          <cell r="H26">
            <v>3153</v>
          </cell>
          <cell r="I26" t="str">
            <v>vstavheim@gmail.com</v>
          </cell>
          <cell r="J26">
            <v>99102514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Lagleder</v>
          </cell>
          <cell r="C27" t="str">
            <v>04R2</v>
          </cell>
          <cell r="E27" t="str">
            <v>Grete Lie</v>
          </cell>
          <cell r="F27" t="str">
            <v>Friis</v>
          </cell>
          <cell r="G27" t="str">
            <v>Granlyveien 13a</v>
          </cell>
          <cell r="H27">
            <v>3154</v>
          </cell>
          <cell r="I27" t="str">
            <v>grete.d.lie@sf-nett.no</v>
          </cell>
          <cell r="J27">
            <v>93611360</v>
          </cell>
          <cell r="K27">
            <v>27410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Trener</v>
          </cell>
          <cell r="C28" t="str">
            <v>04R2</v>
          </cell>
          <cell r="E28" t="str">
            <v>Sven Sigurd</v>
          </cell>
          <cell r="F28" t="str">
            <v>Vallestad</v>
          </cell>
          <cell r="G28" t="str">
            <v>Rønninglia 61</v>
          </cell>
          <cell r="H28">
            <v>3153</v>
          </cell>
          <cell r="I28" t="str">
            <v>ssvallestad@hotmail.com</v>
          </cell>
          <cell r="J28">
            <v>90295968</v>
          </cell>
          <cell r="K28">
            <v>26552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Lagleder</v>
          </cell>
          <cell r="C29" t="str">
            <v>J04</v>
          </cell>
          <cell r="E29" t="str">
            <v xml:space="preserve">Mona </v>
          </cell>
          <cell r="F29" t="str">
            <v>Habbestad</v>
          </cell>
          <cell r="G29" t="str">
            <v>Pileveien 21</v>
          </cell>
          <cell r="H29">
            <v>3118</v>
          </cell>
          <cell r="I29" t="str">
            <v>mona@multicase.no</v>
          </cell>
          <cell r="J29">
            <v>92836677</v>
          </cell>
          <cell r="K29">
            <v>27810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Trener</v>
          </cell>
          <cell r="C30" t="str">
            <v>J04</v>
          </cell>
          <cell r="E30" t="str">
            <v>Petter</v>
          </cell>
          <cell r="F30" t="str">
            <v>Skretteberg</v>
          </cell>
          <cell r="G30" t="str">
            <v>Fossilveien 10A</v>
          </cell>
          <cell r="H30">
            <v>3152</v>
          </cell>
          <cell r="I30" t="str">
            <v>petter.skretteberg@nav.no</v>
          </cell>
          <cell r="J30">
            <v>97463288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Trener</v>
          </cell>
          <cell r="C31" t="str">
            <v>J04</v>
          </cell>
          <cell r="E31" t="str">
            <v>Petter</v>
          </cell>
          <cell r="F31" t="str">
            <v>Kaalstad</v>
          </cell>
          <cell r="G31" t="str">
            <v>Østersveien 1</v>
          </cell>
          <cell r="H31">
            <v>3154</v>
          </cell>
          <cell r="I31" t="str">
            <v>petter@kvikkas.com</v>
          </cell>
          <cell r="J31">
            <v>90160875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05G"/>
      <sheetName val="05J1"/>
      <sheetName val="05J2"/>
      <sheetName val="05J3"/>
      <sheetName val="Lag mal"/>
      <sheetName val="R05"/>
      <sheetName val="HSP05"/>
    </sheetNames>
    <sheetDataSet>
      <sheetData sheetId="0"/>
      <sheetData sheetId="1">
        <row r="5">
          <cell r="C5">
            <v>0</v>
          </cell>
        </row>
        <row r="10">
          <cell r="B10" t="str">
            <v>Hovedtrener</v>
          </cell>
          <cell r="C10" t="str">
            <v>G05</v>
          </cell>
          <cell r="E10" t="str">
            <v>Helge</v>
          </cell>
          <cell r="F10" t="str">
            <v>Bjune</v>
          </cell>
          <cell r="G10" t="str">
            <v>Karlsebakken 10</v>
          </cell>
          <cell r="H10">
            <v>3113</v>
          </cell>
          <cell r="I10" t="str">
            <v>helge@refluefiske.net</v>
          </cell>
          <cell r="J10">
            <v>90783046</v>
          </cell>
          <cell r="K10">
            <v>28956</v>
          </cell>
          <cell r="M10">
            <v>2014</v>
          </cell>
          <cell r="N10">
            <v>2013</v>
          </cell>
          <cell r="O10">
            <v>2014</v>
          </cell>
          <cell r="P10">
            <v>2015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Årgangskoordinator</v>
          </cell>
          <cell r="C11" t="str">
            <v>G05</v>
          </cell>
          <cell r="E11" t="str">
            <v>Trond</v>
          </cell>
          <cell r="F11" t="str">
            <v>Skjeggerød</v>
          </cell>
          <cell r="G11" t="str">
            <v>Rylikveien 17</v>
          </cell>
          <cell r="H11">
            <v>3154</v>
          </cell>
          <cell r="I11" t="str">
            <v>trond.skjeggerod@meny.no</v>
          </cell>
          <cell r="J11">
            <v>90828154</v>
          </cell>
          <cell r="K11">
            <v>24474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Trener</v>
          </cell>
          <cell r="C12" t="str">
            <v>G05</v>
          </cell>
          <cell r="E12" t="str">
            <v>Christian</v>
          </cell>
          <cell r="F12" t="str">
            <v>Berg-Henry</v>
          </cell>
          <cell r="G12" t="str">
            <v>Hummerveien 1C</v>
          </cell>
          <cell r="H12">
            <v>3154</v>
          </cell>
          <cell r="I12" t="str">
            <v>christian@berg-henry.no</v>
          </cell>
          <cell r="J12">
            <v>95845621</v>
          </cell>
          <cell r="K12">
            <v>26934</v>
          </cell>
          <cell r="M12">
            <v>2014</v>
          </cell>
          <cell r="N12">
            <v>2015</v>
          </cell>
          <cell r="O12">
            <v>2015</v>
          </cell>
          <cell r="P12">
            <v>2016</v>
          </cell>
          <cell r="Q12">
            <v>0</v>
          </cell>
          <cell r="R12">
            <v>2015</v>
          </cell>
          <cell r="S12" t="str">
            <v>UEFA C/1 Keepertrener</v>
          </cell>
        </row>
        <row r="13">
          <cell r="B13" t="str">
            <v>Trener</v>
          </cell>
          <cell r="C13" t="str">
            <v>G05</v>
          </cell>
          <cell r="E13" t="str">
            <v>Steinar</v>
          </cell>
          <cell r="F13" t="str">
            <v>Nilsen</v>
          </cell>
          <cell r="G13" t="str">
            <v>Rosenlundveien 7 C</v>
          </cell>
          <cell r="H13">
            <v>3150</v>
          </cell>
          <cell r="I13" t="str">
            <v>stni7@online.no</v>
          </cell>
          <cell r="J13">
            <v>90675038</v>
          </cell>
          <cell r="K13">
            <v>25775</v>
          </cell>
          <cell r="M13">
            <v>2014</v>
          </cell>
          <cell r="N13">
            <v>2015</v>
          </cell>
          <cell r="O13">
            <v>2015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Trener</v>
          </cell>
          <cell r="C14" t="str">
            <v>G05</v>
          </cell>
          <cell r="E14" t="str">
            <v>Dag Inge</v>
          </cell>
          <cell r="F14" t="str">
            <v>Urå</v>
          </cell>
          <cell r="G14" t="str">
            <v>Hegreveien 2</v>
          </cell>
          <cell r="H14">
            <v>3124</v>
          </cell>
          <cell r="I14" t="str">
            <v>dag.inge@uraa.no</v>
          </cell>
          <cell r="J14">
            <v>91695749</v>
          </cell>
          <cell r="K14">
            <v>24572</v>
          </cell>
          <cell r="M14">
            <v>2014</v>
          </cell>
          <cell r="N14">
            <v>2014</v>
          </cell>
          <cell r="O14">
            <v>2014</v>
          </cell>
          <cell r="P14">
            <v>2014</v>
          </cell>
          <cell r="Q14">
            <v>2014</v>
          </cell>
          <cell r="R14">
            <v>0</v>
          </cell>
          <cell r="S14">
            <v>0</v>
          </cell>
        </row>
        <row r="15">
          <cell r="B15" t="str">
            <v>Trener</v>
          </cell>
          <cell r="C15" t="str">
            <v>G05</v>
          </cell>
          <cell r="E15" t="str">
            <v>Pål</v>
          </cell>
          <cell r="F15" t="str">
            <v>Egeland</v>
          </cell>
          <cell r="G15" t="str">
            <v>Nyrønningen 6</v>
          </cell>
          <cell r="H15">
            <v>3153</v>
          </cell>
          <cell r="I15" t="str">
            <v>egeland@me.com</v>
          </cell>
          <cell r="J15">
            <v>97078630</v>
          </cell>
          <cell r="K15">
            <v>27462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Hovedtrener</v>
          </cell>
          <cell r="C19" t="str">
            <v>J05</v>
          </cell>
          <cell r="E19" t="str">
            <v xml:space="preserve">Anders </v>
          </cell>
          <cell r="F19" t="str">
            <v>Skarbøvik</v>
          </cell>
          <cell r="G19" t="str">
            <v>Gaupeveien 2</v>
          </cell>
          <cell r="H19">
            <v>3124</v>
          </cell>
          <cell r="I19" t="str">
            <v>anders_skarbovik@hotmail.com</v>
          </cell>
          <cell r="J19">
            <v>97177435</v>
          </cell>
          <cell r="K19">
            <v>28213</v>
          </cell>
          <cell r="M19">
            <v>0</v>
          </cell>
          <cell r="N19">
            <v>2015</v>
          </cell>
          <cell r="O19">
            <v>2015</v>
          </cell>
          <cell r="P19">
            <v>2015</v>
          </cell>
          <cell r="Q19">
            <v>2015</v>
          </cell>
          <cell r="R19">
            <v>0</v>
          </cell>
          <cell r="S19">
            <v>0</v>
          </cell>
        </row>
        <row r="20">
          <cell r="B20" t="str">
            <v>Årgangskoordinator</v>
          </cell>
          <cell r="C20" t="str">
            <v>J05</v>
          </cell>
          <cell r="E20" t="str">
            <v xml:space="preserve">Rikard </v>
          </cell>
          <cell r="F20" t="str">
            <v>Demer</v>
          </cell>
          <cell r="G20" t="str">
            <v>Karlsebakken 30B</v>
          </cell>
          <cell r="H20">
            <v>3113</v>
          </cell>
          <cell r="I20" t="str">
            <v>rikdem@hotmail.com</v>
          </cell>
          <cell r="J20">
            <v>93494493</v>
          </cell>
          <cell r="K20">
            <v>29312</v>
          </cell>
          <cell r="M20">
            <v>0</v>
          </cell>
          <cell r="N20">
            <v>0</v>
          </cell>
          <cell r="O20">
            <v>2016</v>
          </cell>
          <cell r="P20">
            <v>0</v>
          </cell>
          <cell r="Q20">
            <v>2016</v>
          </cell>
          <cell r="R20">
            <v>0</v>
          </cell>
          <cell r="S20">
            <v>0</v>
          </cell>
        </row>
        <row r="21">
          <cell r="B21" t="str">
            <v>Trener</v>
          </cell>
          <cell r="C21" t="str">
            <v>J05</v>
          </cell>
          <cell r="E21" t="str">
            <v>Ellen</v>
          </cell>
          <cell r="F21" t="str">
            <v>Frette Demer</v>
          </cell>
          <cell r="G21" t="str">
            <v>Karlsebakken 30B</v>
          </cell>
          <cell r="H21">
            <v>3113</v>
          </cell>
          <cell r="I21" t="str">
            <v>ellenfrette@hotmail.com</v>
          </cell>
          <cell r="J21">
            <v>41276894</v>
          </cell>
          <cell r="K21">
            <v>26481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2015</v>
          </cell>
          <cell r="S21" t="str">
            <v xml:space="preserve">Aktivitetslederkurs (NIF) </v>
          </cell>
        </row>
        <row r="22">
          <cell r="B22" t="str">
            <v>Trener</v>
          </cell>
          <cell r="C22" t="str">
            <v>J05</v>
          </cell>
          <cell r="E22" t="str">
            <v>Erling</v>
          </cell>
          <cell r="F22" t="str">
            <v>Kvernevik</v>
          </cell>
          <cell r="G22" t="str">
            <v>Kvistveien 1</v>
          </cell>
          <cell r="H22">
            <v>3114</v>
          </cell>
          <cell r="I22" t="str">
            <v>erlingkvik@gmail.com</v>
          </cell>
          <cell r="J22">
            <v>90047415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Lagleder</v>
          </cell>
          <cell r="C23" t="str">
            <v>J05</v>
          </cell>
          <cell r="E23" t="str">
            <v>Lisbet</v>
          </cell>
          <cell r="F23" t="str">
            <v>Tellefsen</v>
          </cell>
          <cell r="G23" t="str">
            <v>Gullregnveien 30</v>
          </cell>
          <cell r="H23">
            <v>3150</v>
          </cell>
          <cell r="I23" t="str">
            <v>lisbet.tel@gmail.com</v>
          </cell>
          <cell r="J23">
            <v>90627275</v>
          </cell>
          <cell r="K23">
            <v>27686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Lag mal"/>
      <sheetName val="06H"/>
      <sheetName val="06P"/>
      <sheetName val="06R"/>
      <sheetName val="06S"/>
      <sheetName val="06J"/>
    </sheetNames>
    <sheetDataSet>
      <sheetData sheetId="0"/>
      <sheetData sheetId="1">
        <row r="5">
          <cell r="C5">
            <v>42780</v>
          </cell>
        </row>
        <row r="10">
          <cell r="B10" t="str">
            <v>Hovedtrener</v>
          </cell>
          <cell r="C10">
            <v>0</v>
          </cell>
          <cell r="E10" t="str">
            <v>Ikke besluttet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Årgangskoordinator</v>
          </cell>
          <cell r="C11">
            <v>0</v>
          </cell>
          <cell r="E11" t="str">
            <v>Helge</v>
          </cell>
          <cell r="F11" t="str">
            <v>Grønlid</v>
          </cell>
          <cell r="G11" t="str">
            <v>Teigenveien 11b</v>
          </cell>
          <cell r="H11">
            <v>3113</v>
          </cell>
          <cell r="I11" t="str">
            <v>Helge@gnpower.no</v>
          </cell>
          <cell r="J11">
            <v>45909999</v>
          </cell>
          <cell r="K11">
            <v>29566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Lagleder</v>
          </cell>
          <cell r="C12" t="str">
            <v>06H</v>
          </cell>
          <cell r="E12" t="str">
            <v>Christian</v>
          </cell>
          <cell r="F12" t="str">
            <v>Berg</v>
          </cell>
          <cell r="G12" t="str">
            <v>Nedre Bogenvei 25a</v>
          </cell>
          <cell r="H12">
            <v>3150</v>
          </cell>
          <cell r="I12" t="str">
            <v>post@cberg.net</v>
          </cell>
          <cell r="J12">
            <v>99446699</v>
          </cell>
          <cell r="K12">
            <v>29074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Trener</v>
          </cell>
          <cell r="C13" t="str">
            <v>06H</v>
          </cell>
          <cell r="E13" t="str">
            <v>Lee</v>
          </cell>
          <cell r="F13" t="str">
            <v>Stewensen</v>
          </cell>
          <cell r="G13" t="str">
            <v>Jarlsøveien 34a</v>
          </cell>
          <cell r="H13">
            <v>3124</v>
          </cell>
          <cell r="I13" t="str">
            <v>chesterlee1@hotmail.com</v>
          </cell>
          <cell r="J13">
            <v>93040700</v>
          </cell>
          <cell r="K13">
            <v>27921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Lagleder</v>
          </cell>
          <cell r="C14" t="str">
            <v>06J</v>
          </cell>
          <cell r="E14" t="str">
            <v>Mona</v>
          </cell>
          <cell r="F14" t="str">
            <v>Bromark</v>
          </cell>
          <cell r="G14" t="str">
            <v>Granheimveien 10</v>
          </cell>
          <cell r="H14">
            <v>3114</v>
          </cell>
          <cell r="I14" t="str">
            <v>mona.bromark@gmail.com</v>
          </cell>
          <cell r="J14">
            <v>95756821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Trener</v>
          </cell>
          <cell r="C15" t="str">
            <v>06J</v>
          </cell>
          <cell r="E15" t="str">
            <v xml:space="preserve">Eva </v>
          </cell>
          <cell r="F15" t="str">
            <v>Bjørung</v>
          </cell>
          <cell r="G15" t="str">
            <v>Valløveien 46</v>
          </cell>
          <cell r="H15">
            <v>3150</v>
          </cell>
          <cell r="I15" t="str">
            <v>evabjorung@gmail.com</v>
          </cell>
          <cell r="J15">
            <v>40067458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Lagleder</v>
          </cell>
          <cell r="C16" t="str">
            <v>06P</v>
          </cell>
          <cell r="E16" t="str">
            <v>Peggy</v>
          </cell>
          <cell r="F16" t="str">
            <v>Brønstad</v>
          </cell>
          <cell r="G16" t="str">
            <v>Døsserødveien 19D</v>
          </cell>
          <cell r="H16">
            <v>3118</v>
          </cell>
          <cell r="I16" t="str">
            <v>peggy.bronstad@siv.no</v>
          </cell>
          <cell r="J16">
            <v>92093433</v>
          </cell>
          <cell r="K16">
            <v>26836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Trener</v>
          </cell>
          <cell r="C17" t="str">
            <v>06P1</v>
          </cell>
          <cell r="E17" t="str">
            <v>Glenn</v>
          </cell>
          <cell r="F17" t="str">
            <v>Hansen</v>
          </cell>
          <cell r="G17" t="str">
            <v>Seljeveien 20</v>
          </cell>
          <cell r="H17">
            <v>3151</v>
          </cell>
          <cell r="I17" t="str">
            <v>glenn@revac.no</v>
          </cell>
          <cell r="J17">
            <v>41271723</v>
          </cell>
          <cell r="K17">
            <v>26571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Trener</v>
          </cell>
          <cell r="C18" t="str">
            <v>06P2</v>
          </cell>
          <cell r="E18" t="str">
            <v>Eirik</v>
          </cell>
          <cell r="F18" t="str">
            <v>Hjardeng</v>
          </cell>
          <cell r="G18" t="str">
            <v>Roseveien 7</v>
          </cell>
          <cell r="H18">
            <v>3151</v>
          </cell>
          <cell r="I18" t="str">
            <v>eirikhjardeng@hotmail.com</v>
          </cell>
          <cell r="J18">
            <v>91322389</v>
          </cell>
          <cell r="K18">
            <v>27975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Lagleder</v>
          </cell>
          <cell r="C19" t="str">
            <v>06R</v>
          </cell>
          <cell r="E19" t="str">
            <v>Kim</v>
          </cell>
          <cell r="F19" t="str">
            <v>Haugan</v>
          </cell>
          <cell r="G19" t="str">
            <v>Bekketjønnvien 15</v>
          </cell>
          <cell r="H19">
            <v>3114</v>
          </cell>
          <cell r="I19" t="str">
            <v>kim_haugan@hotmail.com</v>
          </cell>
          <cell r="J19">
            <v>90553695</v>
          </cell>
          <cell r="K19">
            <v>29005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Trener</v>
          </cell>
          <cell r="C20" t="str">
            <v>06R1</v>
          </cell>
          <cell r="E20" t="str">
            <v>Thomas</v>
          </cell>
          <cell r="F20" t="str">
            <v>Rivenes</v>
          </cell>
          <cell r="G20" t="str">
            <v>Rønningveien 3</v>
          </cell>
          <cell r="H20">
            <v>3153</v>
          </cell>
          <cell r="I20" t="str">
            <v>thomas.rivenes@hotmail.com</v>
          </cell>
          <cell r="J20">
            <v>47489218</v>
          </cell>
          <cell r="K20">
            <v>26783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Trener</v>
          </cell>
          <cell r="C21" t="str">
            <v>06R2</v>
          </cell>
          <cell r="E21" t="str">
            <v>Terje</v>
          </cell>
          <cell r="F21" t="str">
            <v>Bjørnstad</v>
          </cell>
          <cell r="G21" t="str">
            <v>Gneisveien 1</v>
          </cell>
          <cell r="H21">
            <v>3154</v>
          </cell>
          <cell r="I21" t="str">
            <v>bjornstad29@gmail.com</v>
          </cell>
          <cell r="J21">
            <v>92090741</v>
          </cell>
          <cell r="K21">
            <v>26045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Trener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Lagleder</v>
          </cell>
          <cell r="C23" t="str">
            <v>06S1</v>
          </cell>
          <cell r="E23" t="str">
            <v>Turid</v>
          </cell>
          <cell r="F23" t="str">
            <v>Ottestad Johnsen</v>
          </cell>
          <cell r="G23" t="str">
            <v>Lyngveien 27</v>
          </cell>
          <cell r="H23">
            <v>3118</v>
          </cell>
          <cell r="I23" t="str">
            <v>turidojo@gmail.com</v>
          </cell>
          <cell r="J23">
            <v>95807688</v>
          </cell>
          <cell r="K23">
            <v>0</v>
          </cell>
          <cell r="M23">
            <v>2012</v>
          </cell>
          <cell r="N23" t="str">
            <v>X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Trener</v>
          </cell>
          <cell r="C24" t="str">
            <v>06S1</v>
          </cell>
          <cell r="E24" t="str">
            <v>Jon Olaf</v>
          </cell>
          <cell r="F24" t="str">
            <v>Sanne</v>
          </cell>
          <cell r="G24" t="str">
            <v>Lyngveien 23b</v>
          </cell>
          <cell r="H24">
            <v>3118</v>
          </cell>
          <cell r="I24" t="str">
            <v>jonosanne@hotmail.com</v>
          </cell>
          <cell r="J24">
            <v>48169530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Trener</v>
          </cell>
          <cell r="C25" t="str">
            <v>06J</v>
          </cell>
          <cell r="E25" t="str">
            <v>Ole</v>
          </cell>
          <cell r="F25" t="str">
            <v>Bredesmo Klaussen</v>
          </cell>
          <cell r="G25" t="str">
            <v>Bregneveien 16</v>
          </cell>
          <cell r="H25">
            <v>3154</v>
          </cell>
          <cell r="I25" t="str">
            <v>ole447@gmail.com</v>
          </cell>
          <cell r="J25">
            <v>97883569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Trener</v>
          </cell>
          <cell r="C26" t="str">
            <v>06J</v>
          </cell>
          <cell r="E26" t="str">
            <v xml:space="preserve">Stian </v>
          </cell>
          <cell r="F26" t="str">
            <v>Lyngås</v>
          </cell>
          <cell r="G26">
            <v>0</v>
          </cell>
          <cell r="H26">
            <v>3154</v>
          </cell>
          <cell r="I26" t="str">
            <v>walaroo2@hotmail.com</v>
          </cell>
          <cell r="J26">
            <v>97037192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Lag mal"/>
      <sheetName val="07P1"/>
      <sheetName val="07R"/>
      <sheetName val="07S1"/>
      <sheetName val="07S2"/>
      <sheetName val="07H"/>
      <sheetName val="07J"/>
      <sheetName val="07P2"/>
      <sheetName val="07S3"/>
    </sheetNames>
    <sheetDataSet>
      <sheetData sheetId="0"/>
      <sheetData sheetId="1">
        <row r="5">
          <cell r="C5">
            <v>42651</v>
          </cell>
        </row>
        <row r="10">
          <cell r="B10" t="str">
            <v>Årgangskoordinator</v>
          </cell>
          <cell r="C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Lagleder</v>
          </cell>
          <cell r="C11" t="str">
            <v>07S</v>
          </cell>
          <cell r="E11" t="str">
            <v>Desiré</v>
          </cell>
          <cell r="F11" t="str">
            <v>Aguilar-Theigler</v>
          </cell>
          <cell r="G11" t="str">
            <v>Kamfjordveien 3</v>
          </cell>
          <cell r="H11">
            <v>3154</v>
          </cell>
          <cell r="I11" t="str">
            <v>desaguthe@gmail.com</v>
          </cell>
          <cell r="J11">
            <v>98058634</v>
          </cell>
          <cell r="K11" t="str">
            <v>16.08.80</v>
          </cell>
          <cell r="M11">
            <v>42095</v>
          </cell>
          <cell r="N11">
            <v>2015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Trener</v>
          </cell>
          <cell r="C12" t="str">
            <v>07S1</v>
          </cell>
          <cell r="E12" t="str">
            <v>Tommy Smits</v>
          </cell>
          <cell r="F12" t="str">
            <v>Pedersen</v>
          </cell>
          <cell r="G12" t="str">
            <v>Linnomstien 1A</v>
          </cell>
          <cell r="H12">
            <v>3114</v>
          </cell>
          <cell r="I12" t="str">
            <v>tommy@wke.no</v>
          </cell>
          <cell r="J12">
            <v>92897903</v>
          </cell>
          <cell r="K12" t="str">
            <v>22.02.76</v>
          </cell>
          <cell r="M12">
            <v>0</v>
          </cell>
          <cell r="N12">
            <v>2014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Trener</v>
          </cell>
          <cell r="C13" t="str">
            <v>07S2</v>
          </cell>
          <cell r="E13" t="str">
            <v>Steffen</v>
          </cell>
          <cell r="F13" t="str">
            <v>Falck-Antonsen</v>
          </cell>
          <cell r="G13" t="str">
            <v>Olsrødsvingen 62</v>
          </cell>
          <cell r="H13">
            <v>3150</v>
          </cell>
          <cell r="I13" t="str">
            <v>steffen@santex.as</v>
          </cell>
          <cell r="J13">
            <v>45457000</v>
          </cell>
          <cell r="K13" t="str">
            <v>24.04.88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Lagleder</v>
          </cell>
          <cell r="C14" t="str">
            <v>07H</v>
          </cell>
          <cell r="E14" t="str">
            <v>Harald</v>
          </cell>
          <cell r="F14" t="str">
            <v>Sommerseth</v>
          </cell>
          <cell r="G14" t="str">
            <v>Nedre Vargvei 6</v>
          </cell>
          <cell r="H14">
            <v>3124</v>
          </cell>
          <cell r="I14" t="str">
            <v>haralds@gmail.com</v>
          </cell>
          <cell r="J14">
            <v>97678199</v>
          </cell>
          <cell r="K14" t="str">
            <v>14.07.73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Trener</v>
          </cell>
          <cell r="C15" t="str">
            <v>07H</v>
          </cell>
          <cell r="E15" t="str">
            <v>Lars</v>
          </cell>
          <cell r="F15" t="str">
            <v>Berg</v>
          </cell>
          <cell r="G15" t="str">
            <v>Narverødeien 59A</v>
          </cell>
          <cell r="H15">
            <v>3124</v>
          </cell>
          <cell r="I15" t="str">
            <v>larsfb@gmail.com</v>
          </cell>
          <cell r="J15">
            <v>91758977</v>
          </cell>
          <cell r="K15" t="str">
            <v>03.01.78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Hjelpetrener</v>
          </cell>
          <cell r="C16" t="str">
            <v>07H</v>
          </cell>
          <cell r="E16" t="str">
            <v>Eirik</v>
          </cell>
          <cell r="F16" t="str">
            <v>Stenersen</v>
          </cell>
          <cell r="G16">
            <v>0</v>
          </cell>
          <cell r="H16">
            <v>0</v>
          </cell>
          <cell r="I16" t="str">
            <v>eirik@jobblink.no</v>
          </cell>
          <cell r="J16">
            <v>85852228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Lagleder</v>
          </cell>
          <cell r="C17" t="str">
            <v>07J</v>
          </cell>
          <cell r="E17" t="str">
            <v>Trond</v>
          </cell>
          <cell r="F17" t="str">
            <v>Fugleberg</v>
          </cell>
          <cell r="G17" t="str">
            <v>Hummervn. 12B</v>
          </cell>
          <cell r="H17">
            <v>3154</v>
          </cell>
          <cell r="I17" t="str">
            <v>trond.fugleberg@gmail.com</v>
          </cell>
          <cell r="J17">
            <v>91119235</v>
          </cell>
          <cell r="K17">
            <v>26850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Trener</v>
          </cell>
          <cell r="C18" t="str">
            <v>07J</v>
          </cell>
          <cell r="E18" t="str">
            <v>Anders</v>
          </cell>
          <cell r="F18" t="str">
            <v>Skarbøvik</v>
          </cell>
          <cell r="G18" t="str">
            <v>Gaupevn. 2</v>
          </cell>
          <cell r="H18">
            <v>3124</v>
          </cell>
          <cell r="I18" t="str">
            <v>anders_skarbovik@hotmail.com</v>
          </cell>
          <cell r="J18">
            <v>97177435</v>
          </cell>
          <cell r="K18">
            <v>28213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Trener</v>
          </cell>
          <cell r="C19" t="str">
            <v>07J</v>
          </cell>
          <cell r="E19" t="str">
            <v>Rune</v>
          </cell>
          <cell r="F19" t="str">
            <v>Bing-Jonsson</v>
          </cell>
          <cell r="G19" t="str">
            <v>Bruksbakken 9</v>
          </cell>
          <cell r="H19">
            <v>3150</v>
          </cell>
          <cell r="I19" t="str">
            <v>runejons@hotmail.com</v>
          </cell>
          <cell r="J19">
            <v>95207028</v>
          </cell>
          <cell r="K19">
            <v>25412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Trener</v>
          </cell>
          <cell r="C20" t="str">
            <v>07J</v>
          </cell>
          <cell r="E20" t="str">
            <v>Tove</v>
          </cell>
          <cell r="F20" t="str">
            <v>Skatvedt-Bay</v>
          </cell>
          <cell r="G20" t="str">
            <v>Strandbakken 22</v>
          </cell>
          <cell r="H20">
            <v>3124</v>
          </cell>
          <cell r="I20" t="str">
            <v>tove@vitalkost.no</v>
          </cell>
          <cell r="J20">
            <v>99541885</v>
          </cell>
          <cell r="K20">
            <v>27239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Hovedtrener</v>
          </cell>
          <cell r="C21" t="str">
            <v>07R</v>
          </cell>
          <cell r="E21" t="str">
            <v>Erlend</v>
          </cell>
          <cell r="F21" t="str">
            <v>Skaar</v>
          </cell>
          <cell r="G21" t="str">
            <v>Ryllikveien 21</v>
          </cell>
          <cell r="H21">
            <v>3154</v>
          </cell>
          <cell r="I21" t="str">
            <v>erlendska@hotmail.com</v>
          </cell>
          <cell r="J21">
            <v>93411540</v>
          </cell>
          <cell r="K21">
            <v>28841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Trener</v>
          </cell>
          <cell r="C22" t="str">
            <v>07R</v>
          </cell>
          <cell r="E22" t="str">
            <v>Staale</v>
          </cell>
          <cell r="F22" t="str">
            <v>Lie Jørgensen</v>
          </cell>
          <cell r="G22" t="str">
            <v>Solliveien 29</v>
          </cell>
          <cell r="H22">
            <v>3150</v>
          </cell>
          <cell r="I22" t="str">
            <v>staale.nov@gmail.com</v>
          </cell>
          <cell r="J22">
            <v>90066616</v>
          </cell>
          <cell r="K22">
            <v>29288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Lagleder</v>
          </cell>
          <cell r="C23" t="str">
            <v>07R</v>
          </cell>
          <cell r="E23" t="str">
            <v>Bodil</v>
          </cell>
          <cell r="F23" t="str">
            <v>Sakkestad</v>
          </cell>
          <cell r="G23" t="str">
            <v>Ringshaugveien 60</v>
          </cell>
          <cell r="H23">
            <v>3150</v>
          </cell>
          <cell r="I23" t="str">
            <v>bodilsa@hotmail.com</v>
          </cell>
          <cell r="J23">
            <v>99604518</v>
          </cell>
          <cell r="K23">
            <v>27382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Hovedtrener</v>
          </cell>
          <cell r="C24" t="str">
            <v>07P2</v>
          </cell>
          <cell r="E24" t="str">
            <v>Tor Aksel</v>
          </cell>
          <cell r="F24" t="str">
            <v>Storbukås</v>
          </cell>
          <cell r="G24" t="str">
            <v>Kastanjeveien 11</v>
          </cell>
          <cell r="H24">
            <v>3151</v>
          </cell>
          <cell r="I24" t="str">
            <v>tor.aksel.storbukas@nortura.no</v>
          </cell>
          <cell r="J24">
            <v>90546576</v>
          </cell>
          <cell r="K24">
            <v>27917</v>
          </cell>
          <cell r="M24">
            <v>0</v>
          </cell>
          <cell r="N24">
            <v>2015</v>
          </cell>
          <cell r="O24">
            <v>2016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Lagleder</v>
          </cell>
          <cell r="C26" t="str">
            <v>07P2</v>
          </cell>
          <cell r="E26" t="str">
            <v>Thomas</v>
          </cell>
          <cell r="F26" t="str">
            <v>de Vries</v>
          </cell>
          <cell r="G26" t="str">
            <v>Huginsvei 14</v>
          </cell>
          <cell r="H26">
            <v>3151</v>
          </cell>
          <cell r="I26" t="str">
            <v>thomas@breakfast.no</v>
          </cell>
          <cell r="J26">
            <v>90035600</v>
          </cell>
          <cell r="K26">
            <v>24676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Trener</v>
          </cell>
          <cell r="C27" t="str">
            <v>07P1</v>
          </cell>
          <cell r="E27" t="str">
            <v>Petter</v>
          </cell>
          <cell r="F27" t="str">
            <v>Skretteberg</v>
          </cell>
          <cell r="G27" t="str">
            <v>Fossilveien 10 A</v>
          </cell>
          <cell r="H27">
            <v>3154</v>
          </cell>
          <cell r="I27" t="str">
            <v>petter.skretteberg@gmail.com</v>
          </cell>
          <cell r="J27">
            <v>97463288</v>
          </cell>
          <cell r="K27">
            <v>27618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Lagleder</v>
          </cell>
          <cell r="C28" t="str">
            <v>07P1</v>
          </cell>
          <cell r="E28" t="str">
            <v>Monica Råen</v>
          </cell>
          <cell r="F28" t="str">
            <v>Larsen</v>
          </cell>
          <cell r="G28" t="str">
            <v>Fossilveien 10 B</v>
          </cell>
          <cell r="H28">
            <v>3152</v>
          </cell>
          <cell r="I28" t="str">
            <v>larmon333@hotmail.com</v>
          </cell>
          <cell r="J28">
            <v>97586782</v>
          </cell>
          <cell r="K28">
            <v>27478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Trener 1, 1999</v>
          </cell>
          <cell r="S28">
            <v>0</v>
          </cell>
        </row>
        <row r="29">
          <cell r="B29" t="str">
            <v>Hjelpetrener</v>
          </cell>
          <cell r="C29" t="str">
            <v>07P1</v>
          </cell>
          <cell r="E29" t="str">
            <v>Per Egil</v>
          </cell>
          <cell r="F29" t="str">
            <v>Swift</v>
          </cell>
          <cell r="G29" t="str">
            <v>Buskveien 17 A</v>
          </cell>
          <cell r="H29">
            <v>3152</v>
          </cell>
          <cell r="I29" t="str">
            <v>pes@wang.no</v>
          </cell>
          <cell r="J29">
            <v>92835111</v>
          </cell>
          <cell r="K29" t="str">
            <v>22/1/72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NFF trenerkurs 1 2001, kurs 2 2003, kurs 3 2007/2008</v>
          </cell>
          <cell r="S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Lag mal"/>
      <sheetName val="08H"/>
      <sheetName val="08J"/>
      <sheetName val="08P"/>
      <sheetName val="08S"/>
      <sheetName val="08R"/>
    </sheetNames>
    <sheetDataSet>
      <sheetData sheetId="0"/>
      <sheetData sheetId="1">
        <row r="5">
          <cell r="C5">
            <v>42444</v>
          </cell>
        </row>
        <row r="10">
          <cell r="B10" t="str">
            <v>Hovedtrener</v>
          </cell>
          <cell r="C10" t="str">
            <v>08R1</v>
          </cell>
          <cell r="E10" t="str">
            <v>Kenneth</v>
          </cell>
          <cell r="F10" t="str">
            <v>Doksheim</v>
          </cell>
          <cell r="G10" t="str">
            <v>Bregneveien 18</v>
          </cell>
          <cell r="H10">
            <v>3154</v>
          </cell>
          <cell r="I10" t="str">
            <v>kenneth.doksheim@privatmegleren.no</v>
          </cell>
          <cell r="J10">
            <v>91241500</v>
          </cell>
          <cell r="K10" t="str">
            <v>30.12.75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Lagleder</v>
          </cell>
          <cell r="C11" t="str">
            <v>08R</v>
          </cell>
          <cell r="E11" t="str">
            <v>Ann Kristin</v>
          </cell>
          <cell r="F11" t="str">
            <v>Toreskaas</v>
          </cell>
          <cell r="G11" t="str">
            <v>Hummerveien 38</v>
          </cell>
          <cell r="H11">
            <v>3154</v>
          </cell>
          <cell r="I11" t="str">
            <v>ann.kristin@haltor.no</v>
          </cell>
          <cell r="J11">
            <v>40825540</v>
          </cell>
          <cell r="K11">
            <v>25516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Trener</v>
          </cell>
          <cell r="C12" t="str">
            <v>08R2</v>
          </cell>
          <cell r="E12" t="str">
            <v>Råmund</v>
          </cell>
          <cell r="F12" t="str">
            <v>Olsen</v>
          </cell>
          <cell r="G12" t="str">
            <v>Gårdboveien 27</v>
          </cell>
          <cell r="H12">
            <v>3154</v>
          </cell>
          <cell r="I12" t="str">
            <v>raamund@gmail.com</v>
          </cell>
          <cell r="J12">
            <v>91866788</v>
          </cell>
          <cell r="K12">
            <v>27094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Trener</v>
          </cell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Trener</v>
          </cell>
          <cell r="C15" t="str">
            <v>08P2</v>
          </cell>
          <cell r="E15" t="str">
            <v>Morten</v>
          </cell>
          <cell r="F15" t="str">
            <v>Solberg</v>
          </cell>
          <cell r="G15" t="str">
            <v>Mispelveien 7</v>
          </cell>
          <cell r="H15">
            <v>3152</v>
          </cell>
          <cell r="I15" t="str">
            <v>morten.solsolberg@gmail.com</v>
          </cell>
          <cell r="J15">
            <v>92010808</v>
          </cell>
          <cell r="K15">
            <v>24480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Trener</v>
          </cell>
          <cell r="C16" t="str">
            <v>08P1</v>
          </cell>
          <cell r="E16" t="str">
            <v>Tommy</v>
          </cell>
          <cell r="F16" t="str">
            <v>Rudsengen</v>
          </cell>
          <cell r="G16" t="str">
            <v>Vidjeveien 25</v>
          </cell>
          <cell r="H16">
            <v>3151</v>
          </cell>
          <cell r="I16" t="str">
            <v>tommy@rudsengen.com</v>
          </cell>
          <cell r="J16">
            <v>95014369</v>
          </cell>
          <cell r="K16">
            <v>28013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Lagleder</v>
          </cell>
          <cell r="C17" t="str">
            <v>08P</v>
          </cell>
          <cell r="E17" t="str">
            <v>Espen</v>
          </cell>
          <cell r="F17" t="str">
            <v>Reinertsen</v>
          </cell>
          <cell r="G17" t="str">
            <v>Tolvsrødveien 35A</v>
          </cell>
          <cell r="H17">
            <v>3154</v>
          </cell>
          <cell r="I17" t="str">
            <v>espen@reinertsen.info</v>
          </cell>
          <cell r="J17">
            <v>92260735</v>
          </cell>
          <cell r="K17">
            <v>28785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Trener</v>
          </cell>
          <cell r="C18" t="str">
            <v>08S1</v>
          </cell>
          <cell r="E18" t="str">
            <v>Rolv</v>
          </cell>
          <cell r="F18" t="str">
            <v>Råen</v>
          </cell>
          <cell r="G18" t="str">
            <v>Uranusveien 5</v>
          </cell>
          <cell r="H18">
            <v>3113</v>
          </cell>
          <cell r="I18" t="str">
            <v>rolv.raaen@gmail.com</v>
          </cell>
          <cell r="J18">
            <v>40454074</v>
          </cell>
          <cell r="K18">
            <v>29007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Trener</v>
          </cell>
          <cell r="C19" t="str">
            <v>08S1</v>
          </cell>
          <cell r="E19" t="str">
            <v>Karol</v>
          </cell>
          <cell r="F19" t="str">
            <v>Sobczak</v>
          </cell>
          <cell r="G19" t="str">
            <v>Merkurveien 3</v>
          </cell>
          <cell r="H19">
            <v>3113</v>
          </cell>
          <cell r="I19" t="str">
            <v>skarol@hotmail.com</v>
          </cell>
          <cell r="J19">
            <v>45412338</v>
          </cell>
          <cell r="K19">
            <v>26920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Lagleder</v>
          </cell>
          <cell r="C20" t="str">
            <v>08S1</v>
          </cell>
          <cell r="E20" t="str">
            <v xml:space="preserve">Marianne </v>
          </cell>
          <cell r="F20" t="str">
            <v>Lande</v>
          </cell>
          <cell r="G20" t="str">
            <v>Larissas vei 1</v>
          </cell>
          <cell r="H20">
            <v>3113</v>
          </cell>
          <cell r="I20" t="str">
            <v>landemarianne@gmail.com</v>
          </cell>
          <cell r="J20">
            <v>90687730</v>
          </cell>
          <cell r="K20">
            <v>28431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Lagleder</v>
          </cell>
          <cell r="C21" t="str">
            <v>08H</v>
          </cell>
          <cell r="E21" t="str">
            <v>Trond</v>
          </cell>
          <cell r="F21" t="str">
            <v>Eriksen</v>
          </cell>
          <cell r="G21" t="str">
            <v>Strandbakken</v>
          </cell>
          <cell r="H21">
            <v>3124</v>
          </cell>
          <cell r="I21" t="str">
            <v>trond.finn.eriksen@storebrand.no</v>
          </cell>
          <cell r="J21">
            <v>99164135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Trener</v>
          </cell>
          <cell r="C22" t="str">
            <v>08H1</v>
          </cell>
          <cell r="E22" t="str">
            <v>Rune</v>
          </cell>
          <cell r="F22" t="str">
            <v>Sandaker</v>
          </cell>
          <cell r="G22" t="str">
            <v>Vipeveien 8</v>
          </cell>
          <cell r="H22">
            <v>3124</v>
          </cell>
          <cell r="I22" t="str">
            <v>runesandaker@me.com</v>
          </cell>
          <cell r="J22">
            <v>40055438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Trener</v>
          </cell>
          <cell r="C23" t="str">
            <v>08H2</v>
          </cell>
          <cell r="E23" t="str">
            <v>Geir</v>
          </cell>
          <cell r="F23" t="str">
            <v>Jomaas</v>
          </cell>
          <cell r="G23" t="str">
            <v>Nedre Bogenvei</v>
          </cell>
          <cell r="H23">
            <v>3124</v>
          </cell>
          <cell r="I23" t="str">
            <v>geirjomaas@hotmail.com</v>
          </cell>
          <cell r="J23">
            <v>99232828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Lagleder</v>
          </cell>
          <cell r="C24" t="str">
            <v>08J</v>
          </cell>
          <cell r="E24" t="str">
            <v>Stian</v>
          </cell>
          <cell r="F24" t="str">
            <v>Martinsen</v>
          </cell>
          <cell r="G24" t="str">
            <v>Nedre Bogenvei 37</v>
          </cell>
          <cell r="H24">
            <v>3150</v>
          </cell>
          <cell r="I24" t="str">
            <v>stian.martinsen@trainor.no</v>
          </cell>
          <cell r="J24">
            <v>93241515</v>
          </cell>
          <cell r="K24">
            <v>28330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Trener</v>
          </cell>
          <cell r="C25" t="str">
            <v>08J1</v>
          </cell>
          <cell r="E25" t="str">
            <v xml:space="preserve">Morten </v>
          </cell>
          <cell r="F25" t="str">
            <v>Verlo</v>
          </cell>
          <cell r="G25" t="str">
            <v>Simleveien 15</v>
          </cell>
          <cell r="H25">
            <v>3124</v>
          </cell>
          <cell r="I25" t="str">
            <v>morten.verlo@abax.no</v>
          </cell>
          <cell r="J25">
            <v>90930157</v>
          </cell>
          <cell r="K25">
            <v>0</v>
          </cell>
          <cell r="M25">
            <v>0</v>
          </cell>
          <cell r="N25">
            <v>2011</v>
          </cell>
          <cell r="O25">
            <v>2012</v>
          </cell>
          <cell r="P25">
            <v>2014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Trener</v>
          </cell>
          <cell r="C26" t="str">
            <v>08J2</v>
          </cell>
          <cell r="E26" t="str">
            <v>Atle</v>
          </cell>
          <cell r="F26" t="str">
            <v>Kettilsen</v>
          </cell>
          <cell r="G26" t="str">
            <v>Hytteveien 1</v>
          </cell>
          <cell r="H26">
            <v>3150</v>
          </cell>
          <cell r="I26" t="str">
            <v>atle.kettilsen@gmail.com</v>
          </cell>
          <cell r="J26">
            <v>40170448</v>
          </cell>
          <cell r="K26">
            <v>0</v>
          </cell>
          <cell r="M26">
            <v>0</v>
          </cell>
          <cell r="N26">
            <v>2015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Trener</v>
          </cell>
          <cell r="C27" t="str">
            <v>08J3</v>
          </cell>
          <cell r="E27" t="str">
            <v>Chris</v>
          </cell>
          <cell r="F27" t="str">
            <v>Engbråthen</v>
          </cell>
          <cell r="G27" t="str">
            <v>Sevjeveien 21</v>
          </cell>
          <cell r="H27">
            <v>3114</v>
          </cell>
          <cell r="I27" t="str">
            <v>engebraten@gmail.com</v>
          </cell>
          <cell r="J27">
            <v>98627211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Trener</v>
          </cell>
          <cell r="C28" t="str">
            <v>08J4</v>
          </cell>
          <cell r="E28" t="str">
            <v>Harald</v>
          </cell>
          <cell r="F28" t="str">
            <v>Vedvik</v>
          </cell>
          <cell r="G28" t="str">
            <v>Tareveien 8</v>
          </cell>
          <cell r="H28">
            <v>3150</v>
          </cell>
          <cell r="I28" t="str">
            <v>harald.vedvik@pearlconsulting.no</v>
          </cell>
          <cell r="J28">
            <v>93858544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Årgangskoordinator</v>
          </cell>
          <cell r="C29">
            <v>0</v>
          </cell>
          <cell r="E29" t="str">
            <v>Ikke besluttet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Lagledelse"/>
      <sheetName val="Påmelding"/>
      <sheetName val="Lag mal"/>
      <sheetName val="09J"/>
      <sheetName val="09H1"/>
      <sheetName val="09P1"/>
      <sheetName val="09S1"/>
      <sheetName val="09R"/>
    </sheetNames>
    <sheetDataSet>
      <sheetData sheetId="0"/>
      <sheetData sheetId="1">
        <row r="5">
          <cell r="C5">
            <v>42703</v>
          </cell>
        </row>
        <row r="10">
          <cell r="B10" t="str">
            <v>Lagleder</v>
          </cell>
          <cell r="C10" t="str">
            <v>09H1</v>
          </cell>
          <cell r="E10" t="str">
            <v>Håvard</v>
          </cell>
          <cell r="F10" t="str">
            <v>Løkke</v>
          </cell>
          <cell r="G10" t="str">
            <v>Ulvikveien 49 A</v>
          </cell>
          <cell r="H10">
            <v>3150</v>
          </cell>
          <cell r="I10" t="str">
            <v>havard@lokke.name</v>
          </cell>
          <cell r="J10">
            <v>92055306</v>
          </cell>
          <cell r="K10">
            <v>27463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Trener</v>
          </cell>
          <cell r="C11" t="str">
            <v>09H1</v>
          </cell>
          <cell r="E11" t="str">
            <v>Tormod</v>
          </cell>
          <cell r="F11" t="str">
            <v>Berg</v>
          </cell>
          <cell r="G11" t="str">
            <v>Kirsebærstien</v>
          </cell>
          <cell r="H11">
            <v>3124</v>
          </cell>
          <cell r="I11" t="str">
            <v>tormod@dentinor.no</v>
          </cell>
          <cell r="J11">
            <v>48027746</v>
          </cell>
          <cell r="K11">
            <v>27042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Trener</v>
          </cell>
          <cell r="C12" t="str">
            <v>09H1</v>
          </cell>
          <cell r="E12" t="str">
            <v>Ketil</v>
          </cell>
          <cell r="F12" t="str">
            <v>Strand</v>
          </cell>
          <cell r="G12" t="str">
            <v>Lomveien 9</v>
          </cell>
          <cell r="H12">
            <v>3124</v>
          </cell>
          <cell r="I12" t="str">
            <v>ketil@osebergbygg.no</v>
          </cell>
          <cell r="J12">
            <v>91628999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Trener</v>
          </cell>
          <cell r="C13" t="str">
            <v>09H1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Lagleder</v>
          </cell>
          <cell r="C16" t="str">
            <v>09P1</v>
          </cell>
          <cell r="E16" t="str">
            <v>Aage O.</v>
          </cell>
          <cell r="F16" t="str">
            <v>Ødegaard</v>
          </cell>
          <cell r="G16" t="str">
            <v>Einerveien 1B</v>
          </cell>
          <cell r="H16">
            <v>3154</v>
          </cell>
          <cell r="I16" t="str">
            <v>totningen@gmail.com</v>
          </cell>
          <cell r="J16">
            <v>40065432</v>
          </cell>
          <cell r="K16">
            <v>27074</v>
          </cell>
          <cell r="M16">
            <v>0</v>
          </cell>
          <cell r="N16">
            <v>2014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Hjelpetrener</v>
          </cell>
        </row>
        <row r="17">
          <cell r="B17" t="str">
            <v>Trener</v>
          </cell>
          <cell r="C17" t="str">
            <v>09P1</v>
          </cell>
          <cell r="E17" t="str">
            <v>Pål</v>
          </cell>
          <cell r="F17" t="str">
            <v>Mørken</v>
          </cell>
          <cell r="G17" t="str">
            <v>Vidjevn 40</v>
          </cell>
          <cell r="H17">
            <v>3152</v>
          </cell>
          <cell r="I17" t="str">
            <v>pm@ecoonline.com</v>
          </cell>
          <cell r="J17">
            <v>90145277</v>
          </cell>
          <cell r="K17">
            <v>27109</v>
          </cell>
          <cell r="M17">
            <v>0</v>
          </cell>
          <cell r="N17">
            <v>2014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Trener</v>
          </cell>
          <cell r="C18" t="str">
            <v>09P1</v>
          </cell>
          <cell r="E18" t="str">
            <v>Tony R.</v>
          </cell>
          <cell r="F18" t="str">
            <v>Asmyhr</v>
          </cell>
          <cell r="G18" t="str">
            <v>Mispelveien 14</v>
          </cell>
          <cell r="H18">
            <v>3152</v>
          </cell>
          <cell r="I18" t="str">
            <v>tony.asmyhr@gmail.com</v>
          </cell>
          <cell r="J18">
            <v>95413115</v>
          </cell>
          <cell r="K18">
            <v>30086</v>
          </cell>
          <cell r="M18">
            <v>0</v>
          </cell>
          <cell r="N18">
            <v>2016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Lagleder</v>
          </cell>
          <cell r="C19" t="str">
            <v>09R</v>
          </cell>
          <cell r="E19" t="str">
            <v>Kim</v>
          </cell>
          <cell r="F19" t="str">
            <v>Haugan</v>
          </cell>
          <cell r="G19" t="str">
            <v>Bekketjønnveien 15</v>
          </cell>
          <cell r="H19">
            <v>3114</v>
          </cell>
          <cell r="I19" t="str">
            <v>kim_haugan@hotmail.com</v>
          </cell>
          <cell r="J19">
            <v>90553695</v>
          </cell>
          <cell r="K19">
            <v>29005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Trener</v>
          </cell>
          <cell r="C20" t="str">
            <v>09R1</v>
          </cell>
          <cell r="E20" t="str">
            <v>Morten</v>
          </cell>
          <cell r="F20" t="str">
            <v>Skjelde</v>
          </cell>
          <cell r="G20" t="str">
            <v>Neverveien 19</v>
          </cell>
          <cell r="H20">
            <v>3114</v>
          </cell>
          <cell r="I20" t="str">
            <v>mortenskjelde@gmail.com</v>
          </cell>
          <cell r="J20">
            <v>91370358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Trener</v>
          </cell>
          <cell r="C21" t="str">
            <v>09R2</v>
          </cell>
          <cell r="E21" t="str">
            <v>Erlend</v>
          </cell>
          <cell r="F21" t="str">
            <v>Skaar</v>
          </cell>
          <cell r="G21" t="str">
            <v>Ryllikveien 21</v>
          </cell>
          <cell r="H21">
            <v>3154</v>
          </cell>
          <cell r="I21" t="str">
            <v>erlendska@hotmail.com</v>
          </cell>
          <cell r="J21">
            <v>93411540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Trener</v>
          </cell>
          <cell r="C22" t="str">
            <v>09R3</v>
          </cell>
          <cell r="E22" t="str">
            <v>Trond Are</v>
          </cell>
          <cell r="F22" t="str">
            <v>Sandnes</v>
          </cell>
          <cell r="G22" t="str">
            <v>Neptunsvei 22</v>
          </cell>
          <cell r="H22">
            <v>3150</v>
          </cell>
          <cell r="I22" t="str">
            <v>troasand@hotmail.com</v>
          </cell>
          <cell r="J22">
            <v>90096013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Trener</v>
          </cell>
          <cell r="C23" t="str">
            <v>09R4</v>
          </cell>
          <cell r="E23" t="str">
            <v>Anders</v>
          </cell>
          <cell r="F23" t="str">
            <v>Jørgensen</v>
          </cell>
          <cell r="G23" t="str">
            <v>Sevjeveien 17</v>
          </cell>
          <cell r="H23">
            <v>3114</v>
          </cell>
          <cell r="I23" t="str">
            <v>anders@feberfilm.no</v>
          </cell>
          <cell r="J23">
            <v>92258770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Lagleder</v>
          </cell>
          <cell r="C24" t="str">
            <v>09S1</v>
          </cell>
          <cell r="E24" t="str">
            <v>Eirik</v>
          </cell>
          <cell r="F24" t="str">
            <v>Instanes</v>
          </cell>
          <cell r="G24" t="str">
            <v>Atlesvei 29</v>
          </cell>
          <cell r="H24">
            <v>3154</v>
          </cell>
          <cell r="I24" t="str">
            <v>eiriki@hotmail.com</v>
          </cell>
          <cell r="J24">
            <v>97791747</v>
          </cell>
          <cell r="K24">
            <v>27362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Trener</v>
          </cell>
          <cell r="C25" t="str">
            <v>09S1</v>
          </cell>
          <cell r="E25" t="str">
            <v>Erik</v>
          </cell>
          <cell r="F25" t="str">
            <v>Westgaard</v>
          </cell>
          <cell r="G25" t="str">
            <v>Pegasusv. 9</v>
          </cell>
          <cell r="H25">
            <v>3113</v>
          </cell>
          <cell r="I25" t="str">
            <v>erik.westgaard@sf-nett.no</v>
          </cell>
          <cell r="J25">
            <v>95122773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Trener</v>
          </cell>
          <cell r="C26" t="str">
            <v>09S1</v>
          </cell>
          <cell r="E26" t="str">
            <v>Marianne</v>
          </cell>
          <cell r="F26" t="str">
            <v>Hernes</v>
          </cell>
          <cell r="G26" t="str">
            <v>Pileveien 20</v>
          </cell>
          <cell r="H26">
            <v>3118</v>
          </cell>
          <cell r="I26" t="str">
            <v>mhernes@outlook.com</v>
          </cell>
          <cell r="J26">
            <v>92096160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Hovedtrener</v>
          </cell>
          <cell r="C27">
            <v>0</v>
          </cell>
          <cell r="E27" t="str">
            <v>Ikke besluttet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Årgangskoordinator</v>
          </cell>
          <cell r="C28">
            <v>0</v>
          </cell>
          <cell r="E28" t="str">
            <v>Ikke besluttet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Trener</v>
          </cell>
          <cell r="C29" t="str">
            <v>09J</v>
          </cell>
          <cell r="E29" t="str">
            <v>Pål Rune</v>
          </cell>
          <cell r="F29" t="str">
            <v>Lyngmo</v>
          </cell>
          <cell r="G29" t="str">
            <v>Greinveien 5</v>
          </cell>
          <cell r="H29">
            <v>3114</v>
          </cell>
          <cell r="I29" t="str">
            <v>prlyngmo@mail.com</v>
          </cell>
          <cell r="J29">
            <v>41364898</v>
          </cell>
          <cell r="K29">
            <v>30105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Trener</v>
          </cell>
          <cell r="C30" t="str">
            <v>09J</v>
          </cell>
          <cell r="E30" t="str">
            <v>Stian</v>
          </cell>
          <cell r="F30" t="str">
            <v>Brusveen</v>
          </cell>
          <cell r="G30" t="str">
            <v>Mispelveien 13A</v>
          </cell>
          <cell r="H30">
            <v>3152</v>
          </cell>
          <cell r="I30" t="str">
            <v>brusveen7@hotmail.no</v>
          </cell>
          <cell r="J30">
            <v>92235126</v>
          </cell>
          <cell r="K30">
            <v>28576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Lagleder</v>
          </cell>
          <cell r="C31" t="str">
            <v>09J</v>
          </cell>
          <cell r="E31" t="str">
            <v>Paal</v>
          </cell>
          <cell r="F31" t="str">
            <v>Knutsen</v>
          </cell>
          <cell r="G31" t="str">
            <v>Barveien 15</v>
          </cell>
          <cell r="H31">
            <v>3114</v>
          </cell>
          <cell r="I31" t="str">
            <v>paalknutsen@hotmail.com</v>
          </cell>
          <cell r="J31">
            <v>47757129</v>
          </cell>
          <cell r="K31">
            <v>29385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 t="str">
            <v>Trener</v>
          </cell>
          <cell r="C32" t="str">
            <v>09J</v>
          </cell>
          <cell r="E32" t="str">
            <v>Sindre</v>
          </cell>
          <cell r="F32" t="str">
            <v>Pedersen</v>
          </cell>
          <cell r="G32" t="str">
            <v>Pileveien 15</v>
          </cell>
          <cell r="H32">
            <v>3118</v>
          </cell>
          <cell r="I32" t="str">
            <v>sinpedersen@yahoo.no</v>
          </cell>
          <cell r="J32">
            <v>92239291</v>
          </cell>
          <cell r="K32">
            <v>29487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gledelse"/>
      <sheetName val="Veiledning"/>
      <sheetName val="Påmelding"/>
      <sheetName val="Lag mal"/>
      <sheetName val="Jenter"/>
      <sheetName val="Presterød"/>
      <sheetName val="Sandeåsen"/>
      <sheetName val="Husvik"/>
      <sheetName val="Ringshaug"/>
    </sheetNames>
    <sheetDataSet>
      <sheetData sheetId="0">
        <row r="5">
          <cell r="C5">
            <v>42750</v>
          </cell>
        </row>
        <row r="10">
          <cell r="B10" t="str">
            <v>Trener</v>
          </cell>
          <cell r="C10" t="str">
            <v>10P1 / P2</v>
          </cell>
          <cell r="E10" t="str">
            <v xml:space="preserve">Andreas </v>
          </cell>
          <cell r="F10" t="str">
            <v>Taranrød-Wreen</v>
          </cell>
          <cell r="G10" t="str">
            <v>Marmorveien 6</v>
          </cell>
          <cell r="H10">
            <v>3152</v>
          </cell>
          <cell r="I10" t="str">
            <v>Andreas.Wreen@gmail.com</v>
          </cell>
          <cell r="J10">
            <v>40850924</v>
          </cell>
          <cell r="K10" t="str">
            <v>25.04.82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Lagleder</v>
          </cell>
          <cell r="C11" t="str">
            <v>10P1 / P2</v>
          </cell>
          <cell r="E11" t="str">
            <v xml:space="preserve">Aleksander </v>
          </cell>
          <cell r="F11" t="str">
            <v>Limkjær</v>
          </cell>
          <cell r="G11" t="str">
            <v>Valløveien 43A</v>
          </cell>
          <cell r="H11">
            <v>3152</v>
          </cell>
          <cell r="I11" t="str">
            <v>aleksander.limkjer@gjengangeren.no</v>
          </cell>
          <cell r="J11" t="str">
            <v>959 15 172</v>
          </cell>
          <cell r="K11" t="str">
            <v>28.09.77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Trener og lagleder</v>
          </cell>
        </row>
        <row r="12">
          <cell r="B12" t="str">
            <v>Trener</v>
          </cell>
          <cell r="C12" t="str">
            <v>10P1 / P2</v>
          </cell>
          <cell r="E12" t="str">
            <v xml:space="preserve">Are </v>
          </cell>
          <cell r="F12" t="str">
            <v>Wigernes Stuvøy</v>
          </cell>
          <cell r="G12" t="str">
            <v>Hagtornveien 8</v>
          </cell>
          <cell r="H12">
            <v>3152</v>
          </cell>
          <cell r="I12" t="str">
            <v>astuvo@online.no</v>
          </cell>
          <cell r="J12" t="str">
            <v xml:space="preserve">45401287	 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Lagleder</v>
          </cell>
          <cell r="C13" t="str">
            <v>10H1 /H2</v>
          </cell>
          <cell r="E13" t="str">
            <v>Øyvind</v>
          </cell>
          <cell r="F13" t="str">
            <v>Krapf-Sterner</v>
          </cell>
          <cell r="G13" t="str">
            <v>Traneveien 9</v>
          </cell>
          <cell r="H13">
            <v>3124</v>
          </cell>
          <cell r="I13" t="str">
            <v>oyvindkrapf@gmail.com</v>
          </cell>
          <cell r="J13">
            <v>97767267</v>
          </cell>
          <cell r="K13" t="str">
            <v>09.10.81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Hjelpetrener</v>
          </cell>
          <cell r="C14" t="str">
            <v>10H1 /H2</v>
          </cell>
          <cell r="E14" t="str">
            <v>Trond</v>
          </cell>
          <cell r="F14" t="str">
            <v>Bolsø</v>
          </cell>
          <cell r="G14" t="str">
            <v>Fagerstrandveien 7</v>
          </cell>
          <cell r="H14">
            <v>3124</v>
          </cell>
          <cell r="I14" t="str">
            <v>trond.bols@gmail.com</v>
          </cell>
          <cell r="J14">
            <v>93417379</v>
          </cell>
          <cell r="K14">
            <v>26988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Lagleder</v>
          </cell>
          <cell r="C15" t="str">
            <v>10S1 / S2</v>
          </cell>
          <cell r="E15" t="str">
            <v>Bente</v>
          </cell>
          <cell r="F15" t="str">
            <v>Ottestad</v>
          </cell>
          <cell r="G15" t="str">
            <v>Døsserødvein 94</v>
          </cell>
          <cell r="H15">
            <v>3118</v>
          </cell>
          <cell r="I15" t="str">
            <v>benteottestad@yahoo.no</v>
          </cell>
          <cell r="J15">
            <v>93627584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Mulig lagleder</v>
          </cell>
        </row>
        <row r="16">
          <cell r="B16" t="str">
            <v>Hjelpetrener</v>
          </cell>
          <cell r="C16" t="str">
            <v>10S1</v>
          </cell>
          <cell r="E16" t="str">
            <v>Ola</v>
          </cell>
          <cell r="F16" t="str">
            <v>Norderhaug</v>
          </cell>
          <cell r="G16" t="str">
            <v>Plutoveien 8B</v>
          </cell>
          <cell r="H16">
            <v>3113</v>
          </cell>
          <cell r="I16" t="str">
            <v>on@privatmegleren.no</v>
          </cell>
          <cell r="J16">
            <v>47414120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Trener</v>
          </cell>
          <cell r="C17" t="str">
            <v>10S2</v>
          </cell>
          <cell r="E17" t="str">
            <v>Rune</v>
          </cell>
          <cell r="F17" t="str">
            <v>Marthins</v>
          </cell>
          <cell r="G17" t="str">
            <v>Mispelveien 3A</v>
          </cell>
          <cell r="H17">
            <v>3152</v>
          </cell>
          <cell r="I17" t="str">
            <v>rune@marthins.no</v>
          </cell>
          <cell r="J17">
            <v>99442213</v>
          </cell>
          <cell r="K17">
            <v>30401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Lagleder</v>
          </cell>
          <cell r="C18" t="str">
            <v>10R1</v>
          </cell>
          <cell r="E18" t="str">
            <v xml:space="preserve">Andreas </v>
          </cell>
          <cell r="F18" t="str">
            <v>Ødegaard</v>
          </cell>
          <cell r="G18" t="str">
            <v>Brekketoppen 16 A</v>
          </cell>
          <cell r="H18">
            <v>3153</v>
          </cell>
          <cell r="I18" t="str">
            <v>flintfotball.ringshaug10@gmail.com</v>
          </cell>
          <cell r="J18">
            <v>99203950</v>
          </cell>
          <cell r="K18">
            <v>29860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Trener</v>
          </cell>
          <cell r="C19" t="str">
            <v>10R1</v>
          </cell>
          <cell r="E19" t="str">
            <v>Lars Vatne</v>
          </cell>
          <cell r="F19" t="str">
            <v>Miste</v>
          </cell>
          <cell r="G19" t="str">
            <v>Mistelteinen 67A</v>
          </cell>
          <cell r="H19">
            <v>3154</v>
          </cell>
          <cell r="I19" t="str">
            <v>larsvatnec@gmail.com</v>
          </cell>
          <cell r="J19">
            <v>96869000</v>
          </cell>
          <cell r="K19">
            <v>31875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Henriette Arnessen, BU medlem</v>
          </cell>
        </row>
        <row r="20">
          <cell r="B20" t="str">
            <v>Lagleder</v>
          </cell>
          <cell r="C20" t="str">
            <v>10R2</v>
          </cell>
          <cell r="E20" t="str">
            <v>Ole</v>
          </cell>
          <cell r="F20" t="str">
            <v>Blytt</v>
          </cell>
          <cell r="G20" t="str">
            <v>Titanveien 7A</v>
          </cell>
          <cell r="H20">
            <v>3154</v>
          </cell>
          <cell r="I20" t="str">
            <v>oleblytt@gmail.com</v>
          </cell>
          <cell r="J20">
            <v>99628742</v>
          </cell>
          <cell r="K20">
            <v>28908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Lagleder</v>
          </cell>
          <cell r="C21" t="str">
            <v>10R3</v>
          </cell>
          <cell r="E21" t="str">
            <v>Dann</v>
          </cell>
          <cell r="F21" t="str">
            <v>Lauritsen</v>
          </cell>
          <cell r="G21" t="str">
            <v>Losveien 35</v>
          </cell>
          <cell r="H21">
            <v>3150</v>
          </cell>
          <cell r="I21" t="str">
            <v>dl@altiboxmail.no</v>
          </cell>
          <cell r="J21">
            <v>90669334</v>
          </cell>
          <cell r="K21">
            <v>26930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Trener</v>
          </cell>
          <cell r="C22" t="str">
            <v>10R2</v>
          </cell>
          <cell r="E22" t="str">
            <v>Åsmund</v>
          </cell>
          <cell r="F22" t="str">
            <v>Kalrud</v>
          </cell>
          <cell r="G22" t="str">
            <v>Rønningmyra 34</v>
          </cell>
          <cell r="H22">
            <v>3153</v>
          </cell>
          <cell r="I22" t="str">
            <v>kalrud2@gmail.com</v>
          </cell>
          <cell r="J22">
            <v>91737136</v>
          </cell>
          <cell r="K22">
            <v>28269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Trener</v>
          </cell>
          <cell r="C23" t="str">
            <v>10R3</v>
          </cell>
          <cell r="E23" t="str">
            <v>Eirik</v>
          </cell>
          <cell r="F23" t="str">
            <v>Bang</v>
          </cell>
          <cell r="G23" t="str">
            <v>Briggveien 17A</v>
          </cell>
          <cell r="H23">
            <v>3150</v>
          </cell>
          <cell r="I23" t="str">
            <v>eirban@gmail.com</v>
          </cell>
          <cell r="J23">
            <v>90081557</v>
          </cell>
          <cell r="K23">
            <v>31564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Trener</v>
          </cell>
          <cell r="C24" t="str">
            <v>10J</v>
          </cell>
          <cell r="E24" t="str">
            <v xml:space="preserve">Tommy </v>
          </cell>
          <cell r="F24" t="str">
            <v>Dahl Evensen</v>
          </cell>
          <cell r="G24" t="str">
            <v>Fregattveien 8</v>
          </cell>
          <cell r="H24">
            <v>3152</v>
          </cell>
          <cell r="I24" t="str">
            <v>Tommy.evensen@manpower.no</v>
          </cell>
          <cell r="J24">
            <v>41227281</v>
          </cell>
          <cell r="K24">
            <v>0</v>
          </cell>
          <cell r="M24">
            <v>0</v>
          </cell>
          <cell r="N24">
            <v>2017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Trener</v>
          </cell>
          <cell r="C25" t="str">
            <v>10J</v>
          </cell>
          <cell r="E25" t="str">
            <v>Krister</v>
          </cell>
          <cell r="F25" t="str">
            <v>Mossige</v>
          </cell>
          <cell r="G25" t="str">
            <v>Sigyns Vei 2 A</v>
          </cell>
          <cell r="H25">
            <v>3151</v>
          </cell>
          <cell r="I25" t="str">
            <v>krister.mossige@bohus.no</v>
          </cell>
          <cell r="J25">
            <v>95084953</v>
          </cell>
          <cell r="K25">
            <v>28067</v>
          </cell>
          <cell r="M25">
            <v>0</v>
          </cell>
          <cell r="N25">
            <v>2016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Lagleder inntil videre</v>
          </cell>
        </row>
        <row r="26">
          <cell r="B26" t="str">
            <v>Lagleder</v>
          </cell>
          <cell r="C26" t="str">
            <v>10J</v>
          </cell>
          <cell r="E26" t="str">
            <v>Krister</v>
          </cell>
          <cell r="F26" t="str">
            <v>Mossige</v>
          </cell>
          <cell r="G26" t="str">
            <v>Sigyns Vei 2 A</v>
          </cell>
          <cell r="H26">
            <v>3151</v>
          </cell>
          <cell r="I26" t="str">
            <v>krister.mossige@bohus.no</v>
          </cell>
          <cell r="J26">
            <v>95084953</v>
          </cell>
          <cell r="K26">
            <v>28067</v>
          </cell>
          <cell r="M26">
            <v>0</v>
          </cell>
          <cell r="N26">
            <v>2016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Årgangskoordinator</v>
          </cell>
          <cell r="C27">
            <v>2010</v>
          </cell>
          <cell r="E27" t="str">
            <v xml:space="preserve">Andreas </v>
          </cell>
          <cell r="F27" t="str">
            <v>Ødegaard</v>
          </cell>
          <cell r="G27" t="str">
            <v>Brekketoppen 16 A</v>
          </cell>
          <cell r="H27">
            <v>3153</v>
          </cell>
          <cell r="I27" t="str">
            <v>flintfotball.ringshaug10@gmail.com</v>
          </cell>
          <cell r="J27">
            <v>99203950</v>
          </cell>
          <cell r="K27">
            <v>29860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Hjelpetrener</v>
          </cell>
          <cell r="C28" t="str">
            <v>10H1 /H2</v>
          </cell>
          <cell r="E28" t="str">
            <v>Tore</v>
          </cell>
          <cell r="F28" t="str">
            <v>Holtan</v>
          </cell>
          <cell r="G28" t="str">
            <v>Kloppgata 6</v>
          </cell>
          <cell r="H28">
            <v>3124</v>
          </cell>
          <cell r="I28" t="str">
            <v>toremh@gmail.com</v>
          </cell>
          <cell r="J28">
            <v>92491997</v>
          </cell>
          <cell r="K28">
            <v>22881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Hjelpetrener</v>
          </cell>
          <cell r="C29" t="str">
            <v>10H1 /H2</v>
          </cell>
          <cell r="E29" t="str">
            <v>Terje</v>
          </cell>
          <cell r="F29" t="str">
            <v>Henden</v>
          </cell>
          <cell r="G29" t="str">
            <v>Tangenveien 16</v>
          </cell>
          <cell r="H29">
            <v>3124</v>
          </cell>
          <cell r="I29" t="str">
            <v xml:space="preserve">terhend@gmail.com </v>
          </cell>
          <cell r="J29">
            <v>98648351</v>
          </cell>
          <cell r="K29" t="str">
            <v>07.03.74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Trener</v>
          </cell>
          <cell r="C30" t="str">
            <v>10P1 / P2</v>
          </cell>
          <cell r="E30" t="str">
            <v>Haakon </v>
          </cell>
          <cell r="F30" t="str">
            <v>Aashammer</v>
          </cell>
          <cell r="G30">
            <v>0</v>
          </cell>
          <cell r="H30">
            <v>0</v>
          </cell>
          <cell r="I30" t="str">
            <v>haa@ingserv.no</v>
          </cell>
          <cell r="J30">
            <v>92418628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oksroed@hotmail.com" TargetMode="External"/><Relationship Id="rId2" Type="http://schemas.openxmlformats.org/officeDocument/2006/relationships/hyperlink" Target="mailto:barbromartinsen@hotmail.com" TargetMode="External"/><Relationship Id="rId1" Type="http://schemas.openxmlformats.org/officeDocument/2006/relationships/hyperlink" Target="mailto:monica.utheim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ost@cber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34"/>
  <sheetViews>
    <sheetView showZeros="0" zoomScale="80" zoomScaleNormal="8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7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45.14062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48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2004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[1]Lagledelse!C5</f>
        <v>42416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49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50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9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8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[1]Lagledelse!B10</f>
        <v>Hovedtrener</v>
      </c>
      <c r="C10" s="28">
        <f t="shared" ref="C10:C34" si="0">IF(OR(B10="Hovedtrener",B10="Årgangskoordinator",B10="Lagleder",B10="Trener",B10="Hjelpetrener"),$C$4,0)</f>
        <v>2004</v>
      </c>
      <c r="D10" s="33">
        <f>[1]Lagledelse!C10</f>
        <v>0</v>
      </c>
      <c r="E10" s="26"/>
      <c r="F10" s="34" t="str">
        <f>[1]Lagledelse!E10</f>
        <v xml:space="preserve">Jan Erik </v>
      </c>
      <c r="G10" s="34" t="str">
        <f>[1]Lagledelse!F10</f>
        <v>Hem</v>
      </c>
      <c r="H10" s="34" t="str">
        <f>[1]Lagledelse!G10</f>
        <v>Brekkestien 6</v>
      </c>
      <c r="I10" s="35">
        <f>[1]Lagledelse!H10</f>
        <v>3153</v>
      </c>
      <c r="J10" s="34" t="str">
        <f>[1]Lagledelse!I10</f>
        <v>jan.erik.hem@ahlsell.no</v>
      </c>
      <c r="K10" s="35">
        <f>[1]Lagledelse!J10</f>
        <v>90752538</v>
      </c>
      <c r="L10" s="36">
        <f>[1]Lagledelse!K10</f>
        <v>0</v>
      </c>
      <c r="M10" s="28"/>
      <c r="N10" s="37">
        <f>[1]Lagledelse!M10</f>
        <v>0</v>
      </c>
      <c r="O10" s="34">
        <f>[1]Lagledelse!N10</f>
        <v>0</v>
      </c>
      <c r="P10" s="34">
        <f>[1]Lagledelse!O10</f>
        <v>0</v>
      </c>
      <c r="Q10" s="34">
        <f>[1]Lagledelse!P10</f>
        <v>0</v>
      </c>
      <c r="R10" s="37">
        <f>[1]Lagledelse!Q10</f>
        <v>0</v>
      </c>
      <c r="S10" s="34">
        <f>[1]Lagledelse!R10</f>
        <v>0</v>
      </c>
      <c r="T10" s="34">
        <f>[1]Lagledelse!S10</f>
        <v>0</v>
      </c>
    </row>
    <row r="11" spans="2:20" s="38" customFormat="1" ht="15" customHeight="1" x14ac:dyDescent="0.25">
      <c r="B11" s="32" t="str">
        <f>[1]Lagledelse!B11</f>
        <v>Årgangskoordinator</v>
      </c>
      <c r="C11" s="28">
        <f t="shared" si="0"/>
        <v>2004</v>
      </c>
      <c r="D11" s="33">
        <f>[1]Lagledelse!C11</f>
        <v>0</v>
      </c>
      <c r="E11" s="26"/>
      <c r="F11" s="34" t="str">
        <f>[1]Lagledelse!E11</f>
        <v>Grete Lie</v>
      </c>
      <c r="G11" s="34" t="str">
        <f>[1]Lagledelse!F11</f>
        <v>Friis</v>
      </c>
      <c r="H11" s="34" t="str">
        <f>[1]Lagledelse!G11</f>
        <v>Granlyveien 13a</v>
      </c>
      <c r="I11" s="35">
        <f>[1]Lagledelse!H11</f>
        <v>3154</v>
      </c>
      <c r="J11" s="34" t="str">
        <f>[1]Lagledelse!I11</f>
        <v>grete.d.lie@sf-nett.no</v>
      </c>
      <c r="K11" s="35">
        <f>[1]Lagledelse!J11</f>
        <v>93612360</v>
      </c>
      <c r="L11" s="36">
        <f>[1]Lagledelse!K11</f>
        <v>27410</v>
      </c>
      <c r="M11" s="28"/>
      <c r="N11" s="37">
        <f>[1]Lagledelse!M11</f>
        <v>0</v>
      </c>
      <c r="O11" s="34">
        <f>[1]Lagledelse!N11</f>
        <v>0</v>
      </c>
      <c r="P11" s="34">
        <f>[1]Lagledelse!O11</f>
        <v>0</v>
      </c>
      <c r="Q11" s="34">
        <f>[1]Lagledelse!P11</f>
        <v>0</v>
      </c>
      <c r="R11" s="37">
        <f>[1]Lagledelse!Q11</f>
        <v>0</v>
      </c>
      <c r="S11" s="34">
        <f>[1]Lagledelse!R11</f>
        <v>0</v>
      </c>
      <c r="T11" s="34">
        <f>[1]Lagledelse!S11</f>
        <v>0</v>
      </c>
    </row>
    <row r="12" spans="2:20" s="39" customFormat="1" ht="15" customHeight="1" x14ac:dyDescent="0.25">
      <c r="B12" s="32" t="str">
        <f>[1]Lagledelse!B12</f>
        <v>Lagleder</v>
      </c>
      <c r="C12" s="28">
        <f t="shared" si="0"/>
        <v>2004</v>
      </c>
      <c r="D12" s="33" t="str">
        <f>[1]Lagledelse!C12</f>
        <v>04H</v>
      </c>
      <c r="E12" s="26"/>
      <c r="F12" s="34" t="str">
        <f>[1]Lagledelse!E12</f>
        <v xml:space="preserve">Marte </v>
      </c>
      <c r="G12" s="34" t="str">
        <f>[1]Lagledelse!F12</f>
        <v>Nilsson</v>
      </c>
      <c r="H12" s="34" t="str">
        <f>[1]Lagledelse!G12</f>
        <v>Furukollen 18</v>
      </c>
      <c r="I12" s="35">
        <f>[1]Lagledelse!H12</f>
        <v>3124</v>
      </c>
      <c r="J12" s="34" t="str">
        <f>[1]Lagledelse!I12</f>
        <v>martenilsson@gmail.com</v>
      </c>
      <c r="K12" s="35">
        <f>[1]Lagledelse!J12</f>
        <v>41279249</v>
      </c>
      <c r="L12" s="36">
        <f>[1]Lagledelse!K12</f>
        <v>0</v>
      </c>
      <c r="M12" s="28"/>
      <c r="N12" s="37">
        <f>[1]Lagledelse!M12</f>
        <v>0</v>
      </c>
      <c r="O12" s="34">
        <f>[1]Lagledelse!N12</f>
        <v>0</v>
      </c>
      <c r="P12" s="34">
        <f>[1]Lagledelse!O12</f>
        <v>0</v>
      </c>
      <c r="Q12" s="34">
        <f>[1]Lagledelse!P12</f>
        <v>0</v>
      </c>
      <c r="R12" s="37">
        <f>[1]Lagledelse!Q12</f>
        <v>0</v>
      </c>
      <c r="S12" s="34">
        <f>[1]Lagledelse!R12</f>
        <v>0</v>
      </c>
      <c r="T12" s="34">
        <f>[1]Lagledelse!S12</f>
        <v>0</v>
      </c>
    </row>
    <row r="13" spans="2:20" s="39" customFormat="1" ht="15" customHeight="1" x14ac:dyDescent="0.25">
      <c r="B13" s="32" t="str">
        <f>[1]Lagledelse!B13</f>
        <v>Hjelpetrener</v>
      </c>
      <c r="C13" s="28">
        <f t="shared" si="0"/>
        <v>2004</v>
      </c>
      <c r="D13" s="33" t="str">
        <f>[1]Lagledelse!C13</f>
        <v>04H</v>
      </c>
      <c r="E13" s="26"/>
      <c r="F13" s="34" t="str">
        <f>[1]Lagledelse!E13</f>
        <v xml:space="preserve">Pål </v>
      </c>
      <c r="G13" s="34" t="str">
        <f>[1]Lagledelse!F13</f>
        <v>Warset</v>
      </c>
      <c r="H13" s="34" t="str">
        <f>[1]Lagledelse!G13</f>
        <v>Tangenveien 23</v>
      </c>
      <c r="I13" s="35">
        <f>[1]Lagledelse!H13</f>
        <v>3124</v>
      </c>
      <c r="J13" s="34" t="str">
        <f>[1]Lagledelse!I13</f>
        <v>pal.warset@vinghog.com</v>
      </c>
      <c r="K13" s="35">
        <f>[1]Lagledelse!J13</f>
        <v>48066266</v>
      </c>
      <c r="L13" s="36">
        <f>[1]Lagledelse!K13</f>
        <v>0</v>
      </c>
      <c r="M13" s="28"/>
      <c r="N13" s="37">
        <f>[1]Lagledelse!M13</f>
        <v>0</v>
      </c>
      <c r="O13" s="34">
        <f>[1]Lagledelse!N13</f>
        <v>0</v>
      </c>
      <c r="P13" s="34">
        <f>[1]Lagledelse!O13</f>
        <v>0</v>
      </c>
      <c r="Q13" s="34">
        <f>[1]Lagledelse!P13</f>
        <v>0</v>
      </c>
      <c r="R13" s="37">
        <f>[1]Lagledelse!Q13</f>
        <v>0</v>
      </c>
      <c r="S13" s="34">
        <f>[1]Lagledelse!R13</f>
        <v>0</v>
      </c>
      <c r="T13" s="34">
        <f>[1]Lagledelse!S13</f>
        <v>0</v>
      </c>
    </row>
    <row r="14" spans="2:20" s="39" customFormat="1" ht="15" customHeight="1" x14ac:dyDescent="0.25">
      <c r="B14" s="32" t="str">
        <f>[1]Lagledelse!B14</f>
        <v>Trener</v>
      </c>
      <c r="C14" s="28">
        <f t="shared" si="0"/>
        <v>2004</v>
      </c>
      <c r="D14" s="33" t="str">
        <f>[1]Lagledelse!C14</f>
        <v>04H1</v>
      </c>
      <c r="E14" s="26"/>
      <c r="F14" s="34" t="str">
        <f>[1]Lagledelse!E14</f>
        <v xml:space="preserve">Ketil </v>
      </c>
      <c r="G14" s="34" t="str">
        <f>[1]Lagledelse!F14</f>
        <v>Johansen</v>
      </c>
      <c r="H14" s="34" t="str">
        <f>[1]Lagledelse!G14</f>
        <v>Øvre Bogenvei 10B</v>
      </c>
      <c r="I14" s="35">
        <f>[1]Lagledelse!H14</f>
        <v>3152</v>
      </c>
      <c r="J14" s="34" t="str">
        <f>[1]Lagledelse!I14</f>
        <v>ketil_johansen@online.no</v>
      </c>
      <c r="K14" s="35">
        <f>[1]Lagledelse!J14</f>
        <v>93404475</v>
      </c>
      <c r="L14" s="36">
        <f>[1]Lagledelse!K14</f>
        <v>0</v>
      </c>
      <c r="M14" s="28"/>
      <c r="N14" s="37">
        <f>[1]Lagledelse!M14</f>
        <v>0</v>
      </c>
      <c r="O14" s="34">
        <f>[1]Lagledelse!N14</f>
        <v>0</v>
      </c>
      <c r="P14" s="34">
        <f>[1]Lagledelse!O14</f>
        <v>0</v>
      </c>
      <c r="Q14" s="34">
        <f>[1]Lagledelse!P14</f>
        <v>0</v>
      </c>
      <c r="R14" s="37">
        <f>[1]Lagledelse!Q14</f>
        <v>0</v>
      </c>
      <c r="S14" s="34">
        <f>[1]Lagledelse!R14</f>
        <v>0</v>
      </c>
      <c r="T14" s="34">
        <f>[1]Lagledelse!S14</f>
        <v>0</v>
      </c>
    </row>
    <row r="15" spans="2:20" s="39" customFormat="1" ht="15" customHeight="1" x14ac:dyDescent="0.25">
      <c r="B15" s="32" t="str">
        <f>[1]Lagledelse!B15</f>
        <v>Trener</v>
      </c>
      <c r="C15" s="28">
        <f t="shared" si="0"/>
        <v>2004</v>
      </c>
      <c r="D15" s="33" t="str">
        <f>[1]Lagledelse!C15</f>
        <v>04H2</v>
      </c>
      <c r="E15" s="26"/>
      <c r="F15" s="34" t="str">
        <f>[1]Lagledelse!E15</f>
        <v>Svein-Erik</v>
      </c>
      <c r="G15" s="34" t="str">
        <f>[1]Lagledelse!F15</f>
        <v>Wilhelmsen</v>
      </c>
      <c r="H15" s="34" t="str">
        <f>[1]Lagledelse!G15</f>
        <v>Elverhøyveien 2</v>
      </c>
      <c r="I15" s="35">
        <f>[1]Lagledelse!H15</f>
        <v>3113</v>
      </c>
      <c r="J15" s="34" t="str">
        <f>[1]Lagledelse!I15</f>
        <v>se.wilhelmsen@gmail.com</v>
      </c>
      <c r="K15" s="35">
        <f>[1]Lagledelse!J15</f>
        <v>91348040</v>
      </c>
      <c r="L15" s="36">
        <f>[1]Lagledelse!K15</f>
        <v>0</v>
      </c>
      <c r="M15" s="28"/>
      <c r="N15" s="37">
        <f>[1]Lagledelse!M15</f>
        <v>0</v>
      </c>
      <c r="O15" s="34">
        <f>[1]Lagledelse!N15</f>
        <v>0</v>
      </c>
      <c r="P15" s="34">
        <f>[1]Lagledelse!O15</f>
        <v>0</v>
      </c>
      <c r="Q15" s="34">
        <f>[1]Lagledelse!P15</f>
        <v>0</v>
      </c>
      <c r="R15" s="37">
        <f>[1]Lagledelse!Q15</f>
        <v>0</v>
      </c>
      <c r="S15" s="34">
        <f>[1]Lagledelse!R15</f>
        <v>0</v>
      </c>
      <c r="T15" s="34">
        <f>[1]Lagledelse!S15</f>
        <v>0</v>
      </c>
    </row>
    <row r="16" spans="2:20" s="39" customFormat="1" ht="15" customHeight="1" x14ac:dyDescent="0.25">
      <c r="B16" s="32" t="str">
        <f>[1]Lagledelse!B16</f>
        <v>Trener</v>
      </c>
      <c r="C16" s="28">
        <f t="shared" si="0"/>
        <v>2004</v>
      </c>
      <c r="D16" s="33" t="str">
        <f>[1]Lagledelse!C16</f>
        <v>04P1</v>
      </c>
      <c r="E16" s="26"/>
      <c r="F16" s="34" t="str">
        <f>[1]Lagledelse!E16</f>
        <v xml:space="preserve">Tor Erik </v>
      </c>
      <c r="G16" s="34" t="str">
        <f>[1]Lagledelse!F16</f>
        <v>Heggøy</v>
      </c>
      <c r="H16" s="34" t="str">
        <f>[1]Lagledelse!G16</f>
        <v>Solvindveien 16</v>
      </c>
      <c r="I16" s="35">
        <f>[1]Lagledelse!H16</f>
        <v>3113</v>
      </c>
      <c r="J16" s="34" t="str">
        <f>[1]Lagledelse!I16</f>
        <v>teh@tendenans.no</v>
      </c>
      <c r="K16" s="35">
        <f>[1]Lagledelse!J16</f>
        <v>91338812</v>
      </c>
      <c r="L16" s="36">
        <f>[1]Lagledelse!K16</f>
        <v>0</v>
      </c>
      <c r="M16" s="28"/>
      <c r="N16" s="37">
        <f>[1]Lagledelse!M16</f>
        <v>0</v>
      </c>
      <c r="O16" s="34">
        <f>[1]Lagledelse!N16</f>
        <v>0</v>
      </c>
      <c r="P16" s="34">
        <f>[1]Lagledelse!O16</f>
        <v>0</v>
      </c>
      <c r="Q16" s="34">
        <f>[1]Lagledelse!P16</f>
        <v>0</v>
      </c>
      <c r="R16" s="37">
        <f>[1]Lagledelse!Q16</f>
        <v>0</v>
      </c>
      <c r="S16" s="34">
        <f>[1]Lagledelse!R16</f>
        <v>0</v>
      </c>
      <c r="T16" s="34">
        <f>[1]Lagledelse!S16</f>
        <v>0</v>
      </c>
    </row>
    <row r="17" spans="2:20" s="39" customFormat="1" ht="15" customHeight="1" x14ac:dyDescent="0.25">
      <c r="B17" s="32" t="str">
        <f>[1]Lagledelse!B17</f>
        <v>Lagleder</v>
      </c>
      <c r="C17" s="28">
        <f t="shared" si="0"/>
        <v>2004</v>
      </c>
      <c r="D17" s="33" t="str">
        <f>[1]Lagledelse!C17</f>
        <v>04P1</v>
      </c>
      <c r="E17" s="26"/>
      <c r="F17" s="34" t="str">
        <f>[1]Lagledelse!E17</f>
        <v>Henrik Sørensen</v>
      </c>
      <c r="G17" s="34" t="str">
        <f>[1]Lagledelse!F17</f>
        <v>Kolstø</v>
      </c>
      <c r="H17" s="34" t="str">
        <f>[1]Lagledelse!G17</f>
        <v>Merkurveien 1</v>
      </c>
      <c r="I17" s="35">
        <f>[1]Lagledelse!H17</f>
        <v>3113</v>
      </c>
      <c r="J17" s="34" t="str">
        <f>[1]Lagledelse!I17</f>
        <v>henris2@online.no</v>
      </c>
      <c r="K17" s="35">
        <f>[1]Lagledelse!J17</f>
        <v>91591494</v>
      </c>
      <c r="L17" s="36">
        <f>[1]Lagledelse!K17</f>
        <v>29008</v>
      </c>
      <c r="M17" s="28"/>
      <c r="N17" s="37">
        <f>[1]Lagledelse!M17</f>
        <v>0</v>
      </c>
      <c r="O17" s="34">
        <f>[1]Lagledelse!N17</f>
        <v>0</v>
      </c>
      <c r="P17" s="34">
        <f>[1]Lagledelse!O17</f>
        <v>0</v>
      </c>
      <c r="Q17" s="34">
        <f>[1]Lagledelse!P17</f>
        <v>0</v>
      </c>
      <c r="R17" s="37">
        <f>[1]Lagledelse!Q17</f>
        <v>0</v>
      </c>
      <c r="S17" s="34">
        <f>[1]Lagledelse!R17</f>
        <v>0</v>
      </c>
      <c r="T17" s="34">
        <f>[1]Lagledelse!S17</f>
        <v>0</v>
      </c>
    </row>
    <row r="18" spans="2:20" s="39" customFormat="1" ht="15" customHeight="1" x14ac:dyDescent="0.25">
      <c r="B18" s="32" t="str">
        <f>[1]Lagledelse!B18</f>
        <v>Lagleder</v>
      </c>
      <c r="C18" s="28">
        <f t="shared" si="0"/>
        <v>2004</v>
      </c>
      <c r="D18" s="33" t="str">
        <f>[1]Lagledelse!C18</f>
        <v>04P2</v>
      </c>
      <c r="E18" s="26"/>
      <c r="F18" s="34" t="str">
        <f>[1]Lagledelse!E18</f>
        <v xml:space="preserve">Anne </v>
      </c>
      <c r="G18" s="34" t="str">
        <f>[1]Lagledelse!F18</f>
        <v>Tellefsen</v>
      </c>
      <c r="H18" s="34" t="str">
        <f>[1]Lagledelse!G18</f>
        <v>Einerveien 5</v>
      </c>
      <c r="I18" s="35">
        <f>[1]Lagledelse!H18</f>
        <v>3154</v>
      </c>
      <c r="J18" s="34" t="str">
        <f>[1]Lagledelse!I18</f>
        <v>anne.tellefsen@advhb.no</v>
      </c>
      <c r="K18" s="35">
        <f>[1]Lagledelse!J18</f>
        <v>90626995</v>
      </c>
      <c r="L18" s="36">
        <f>[1]Lagledelse!K18</f>
        <v>29832</v>
      </c>
      <c r="M18" s="28"/>
      <c r="N18" s="37">
        <f>[1]Lagledelse!M18</f>
        <v>0</v>
      </c>
      <c r="O18" s="34">
        <f>[1]Lagledelse!N18</f>
        <v>0</v>
      </c>
      <c r="P18" s="34">
        <f>[1]Lagledelse!O18</f>
        <v>0</v>
      </c>
      <c r="Q18" s="34">
        <f>[1]Lagledelse!P18</f>
        <v>0</v>
      </c>
      <c r="R18" s="37">
        <f>[1]Lagledelse!Q18</f>
        <v>0</v>
      </c>
      <c r="S18" s="34">
        <f>[1]Lagledelse!R18</f>
        <v>0</v>
      </c>
      <c r="T18" s="34">
        <f>[1]Lagledelse!S18</f>
        <v>0</v>
      </c>
    </row>
    <row r="19" spans="2:20" s="39" customFormat="1" ht="15" customHeight="1" x14ac:dyDescent="0.25">
      <c r="B19" s="32" t="str">
        <f>[1]Lagledelse!B19</f>
        <v>Trener</v>
      </c>
      <c r="C19" s="28">
        <f t="shared" si="0"/>
        <v>2004</v>
      </c>
      <c r="D19" s="33" t="str">
        <f>[1]Lagledelse!C19</f>
        <v>04P2/P3</v>
      </c>
      <c r="E19" s="26"/>
      <c r="F19" s="34" t="str">
        <f>[1]Lagledelse!E19</f>
        <v xml:space="preserve">Mikal </v>
      </c>
      <c r="G19" s="34" t="str">
        <f>[1]Lagledelse!F19</f>
        <v>Storhaug</v>
      </c>
      <c r="H19" s="34" t="str">
        <f>[1]Lagledelse!G19</f>
        <v>Meteorveien 23</v>
      </c>
      <c r="I19" s="35">
        <f>[1]Lagledelse!H19</f>
        <v>3113</v>
      </c>
      <c r="J19" s="34" t="str">
        <f>[1]Lagledelse!I19</f>
        <v>mikal.storhaug@ramboll.no</v>
      </c>
      <c r="K19" s="35">
        <f>[1]Lagledelse!J19</f>
        <v>90590560</v>
      </c>
      <c r="L19" s="36">
        <f>[1]Lagledelse!K19</f>
        <v>24379</v>
      </c>
      <c r="M19" s="28"/>
      <c r="N19" s="37">
        <f>[1]Lagledelse!M19</f>
        <v>0</v>
      </c>
      <c r="O19" s="34">
        <f>[1]Lagledelse!N19</f>
        <v>0</v>
      </c>
      <c r="P19" s="34">
        <f>[1]Lagledelse!O19</f>
        <v>0</v>
      </c>
      <c r="Q19" s="34">
        <f>[1]Lagledelse!P19</f>
        <v>0</v>
      </c>
      <c r="R19" s="37">
        <f>[1]Lagledelse!Q19</f>
        <v>0</v>
      </c>
      <c r="S19" s="34">
        <f>[1]Lagledelse!R19</f>
        <v>0</v>
      </c>
      <c r="T19" s="34">
        <f>[1]Lagledelse!S19</f>
        <v>0</v>
      </c>
    </row>
    <row r="20" spans="2:20" s="39" customFormat="1" ht="15" customHeight="1" x14ac:dyDescent="0.25">
      <c r="B20" s="32" t="str">
        <f>[1]Lagledelse!B20</f>
        <v>Hjelpetrener</v>
      </c>
      <c r="C20" s="28">
        <f t="shared" si="0"/>
        <v>2004</v>
      </c>
      <c r="D20" s="33" t="str">
        <f>[1]Lagledelse!C20</f>
        <v>04P2/P3</v>
      </c>
      <c r="E20" s="26"/>
      <c r="F20" s="34" t="str">
        <f>[1]Lagledelse!E20</f>
        <v xml:space="preserve">Marius </v>
      </c>
      <c r="G20" s="34" t="str">
        <f>[1]Lagledelse!F20</f>
        <v>Sobczak</v>
      </c>
      <c r="H20" s="34">
        <f>[1]Lagledelse!G20</f>
        <v>0</v>
      </c>
      <c r="I20" s="35">
        <f>[1]Lagledelse!H20</f>
        <v>0</v>
      </c>
      <c r="J20" s="34" t="str">
        <f>[1]Lagledelse!I20</f>
        <v>marius@abv.no</v>
      </c>
      <c r="K20" s="35">
        <f>[1]Lagledelse!J20</f>
        <v>0</v>
      </c>
      <c r="L20" s="36">
        <f>[1]Lagledelse!K20</f>
        <v>0</v>
      </c>
      <c r="M20" s="28"/>
      <c r="N20" s="37">
        <f>[1]Lagledelse!M20</f>
        <v>0</v>
      </c>
      <c r="O20" s="34">
        <f>[1]Lagledelse!N20</f>
        <v>0</v>
      </c>
      <c r="P20" s="34">
        <f>[1]Lagledelse!O20</f>
        <v>0</v>
      </c>
      <c r="Q20" s="34">
        <f>[1]Lagledelse!P20</f>
        <v>0</v>
      </c>
      <c r="R20" s="37">
        <f>[1]Lagledelse!Q20</f>
        <v>0</v>
      </c>
      <c r="S20" s="34">
        <f>[1]Lagledelse!R20</f>
        <v>0</v>
      </c>
      <c r="T20" s="34">
        <f>[1]Lagledelse!S20</f>
        <v>0</v>
      </c>
    </row>
    <row r="21" spans="2:20" s="39" customFormat="1" ht="15" customHeight="1" x14ac:dyDescent="0.25">
      <c r="B21" s="32" t="str">
        <f>[1]Lagledelse!B21</f>
        <v>Hjelpetrener</v>
      </c>
      <c r="C21" s="28">
        <f t="shared" si="0"/>
        <v>2004</v>
      </c>
      <c r="D21" s="33" t="str">
        <f>[1]Lagledelse!C21</f>
        <v>04P2/P3</v>
      </c>
      <c r="E21" s="26"/>
      <c r="F21" s="34" t="str">
        <f>[1]Lagledelse!E21</f>
        <v xml:space="preserve">Ole Broome </v>
      </c>
      <c r="G21" s="34" t="str">
        <f>[1]Lagledelse!F21</f>
        <v>Rustad</v>
      </c>
      <c r="H21" s="34" t="str">
        <f>[1]Lagledelse!G21</f>
        <v>Husvikveien 30</v>
      </c>
      <c r="I21" s="35">
        <f>[1]Lagledelse!H21</f>
        <v>3113</v>
      </c>
      <c r="J21" s="34" t="str">
        <f>[1]Lagledelse!I21</f>
        <v>ole@broome.no</v>
      </c>
      <c r="K21" s="35">
        <f>[1]Lagledelse!J21</f>
        <v>92212492</v>
      </c>
      <c r="L21" s="36">
        <f>[1]Lagledelse!K21</f>
        <v>0</v>
      </c>
      <c r="M21" s="28"/>
      <c r="N21" s="37">
        <f>[1]Lagledelse!M21</f>
        <v>0</v>
      </c>
      <c r="O21" s="34">
        <f>[1]Lagledelse!N21</f>
        <v>0</v>
      </c>
      <c r="P21" s="34">
        <f>[1]Lagledelse!O21</f>
        <v>0</v>
      </c>
      <c r="Q21" s="34">
        <f>[1]Lagledelse!P21</f>
        <v>0</v>
      </c>
      <c r="R21" s="37">
        <f>[1]Lagledelse!Q21</f>
        <v>0</v>
      </c>
      <c r="S21" s="34">
        <f>[1]Lagledelse!R21</f>
        <v>0</v>
      </c>
      <c r="T21" s="34">
        <f>[1]Lagledelse!S21</f>
        <v>0</v>
      </c>
    </row>
    <row r="22" spans="2:20" s="39" customFormat="1" ht="15" customHeight="1" x14ac:dyDescent="0.25">
      <c r="B22" s="32" t="str">
        <f>[1]Lagledelse!B22</f>
        <v>Hjelpetrener</v>
      </c>
      <c r="C22" s="28">
        <f t="shared" si="0"/>
        <v>2004</v>
      </c>
      <c r="D22" s="33" t="str">
        <f>[1]Lagledelse!C22</f>
        <v>04P2/P3</v>
      </c>
      <c r="E22" s="26"/>
      <c r="F22" s="34" t="str">
        <f>[1]Lagledelse!E22</f>
        <v xml:space="preserve">Pia </v>
      </c>
      <c r="G22" s="34" t="str">
        <f>[1]Lagledelse!F22</f>
        <v>Borge</v>
      </c>
      <c r="H22" s="34" t="str">
        <f>[1]Lagledelse!G22</f>
        <v>Bokeveien 2A</v>
      </c>
      <c r="I22" s="35">
        <f>[1]Lagledelse!H22</f>
        <v>3113</v>
      </c>
      <c r="J22" s="34" t="str">
        <f>[1]Lagledelse!I22</f>
        <v>pia.christin@gmail.com</v>
      </c>
      <c r="K22" s="35">
        <f>[1]Lagledelse!J22</f>
        <v>97973570</v>
      </c>
      <c r="L22" s="36">
        <f>[1]Lagledelse!K22</f>
        <v>0</v>
      </c>
      <c r="M22" s="28"/>
      <c r="N22" s="37">
        <f>[1]Lagledelse!M22</f>
        <v>0</v>
      </c>
      <c r="O22" s="34">
        <f>[1]Lagledelse!N22</f>
        <v>0</v>
      </c>
      <c r="P22" s="34">
        <f>[1]Lagledelse!O22</f>
        <v>0</v>
      </c>
      <c r="Q22" s="34">
        <f>[1]Lagledelse!P22</f>
        <v>0</v>
      </c>
      <c r="R22" s="37">
        <f>[1]Lagledelse!Q22</f>
        <v>0</v>
      </c>
      <c r="S22" s="34" t="str">
        <f>[1]Lagledelse!R22</f>
        <v>B-trener</v>
      </c>
      <c r="T22" s="34">
        <f>[1]Lagledelse!S22</f>
        <v>0</v>
      </c>
    </row>
    <row r="23" spans="2:20" s="39" customFormat="1" ht="15" customHeight="1" x14ac:dyDescent="0.25">
      <c r="B23" s="32" t="str">
        <f>[1]Lagledelse!B23</f>
        <v>Lagleder</v>
      </c>
      <c r="C23" s="28">
        <f t="shared" si="0"/>
        <v>2004</v>
      </c>
      <c r="D23" s="33" t="str">
        <f>[1]Lagledelse!C23</f>
        <v>04P3</v>
      </c>
      <c r="E23" s="26"/>
      <c r="F23" s="34" t="str">
        <f>[1]Lagledelse!E23</f>
        <v>Ronny</v>
      </c>
      <c r="G23" s="34" t="str">
        <f>[1]Lagledelse!F23</f>
        <v>Lønning</v>
      </c>
      <c r="H23" s="34" t="str">
        <f>[1]Lagledelse!G23</f>
        <v>Gauterødveien 19</v>
      </c>
      <c r="I23" s="35">
        <f>[1]Lagledelse!H23</f>
        <v>3154</v>
      </c>
      <c r="J23" s="34" t="str">
        <f>[1]Lagledelse!I23</f>
        <v>ronny.lonning@gmail.com</v>
      </c>
      <c r="K23" s="35">
        <f>[1]Lagledelse!J23</f>
        <v>98204860</v>
      </c>
      <c r="L23" s="36">
        <f>[1]Lagledelse!K23</f>
        <v>27341</v>
      </c>
      <c r="M23" s="28"/>
      <c r="N23" s="37">
        <f>[1]Lagledelse!M23</f>
        <v>0</v>
      </c>
      <c r="O23" s="34">
        <f>[1]Lagledelse!N23</f>
        <v>0</v>
      </c>
      <c r="P23" s="34">
        <f>[1]Lagledelse!O23</f>
        <v>0</v>
      </c>
      <c r="Q23" s="34">
        <f>[1]Lagledelse!P23</f>
        <v>0</v>
      </c>
      <c r="R23" s="37">
        <f>[1]Lagledelse!Q23</f>
        <v>0</v>
      </c>
      <c r="S23" s="34">
        <f>[1]Lagledelse!R23</f>
        <v>0</v>
      </c>
      <c r="T23" s="34">
        <f>[1]Lagledelse!S23</f>
        <v>0</v>
      </c>
    </row>
    <row r="24" spans="2:20" s="39" customFormat="1" ht="15" customHeight="1" x14ac:dyDescent="0.25">
      <c r="B24" s="32" t="str">
        <f>[1]Lagledelse!B24</f>
        <v>Trener</v>
      </c>
      <c r="C24" s="28">
        <f t="shared" si="0"/>
        <v>2004</v>
      </c>
      <c r="D24" s="33" t="str">
        <f>[1]Lagledelse!C24</f>
        <v>04R</v>
      </c>
      <c r="E24" s="26"/>
      <c r="F24" s="34" t="str">
        <f>[1]Lagledelse!E24</f>
        <v>Pål Espen</v>
      </c>
      <c r="G24" s="34" t="str">
        <f>[1]Lagledelse!F24</f>
        <v>Svendsen</v>
      </c>
      <c r="H24" s="34" t="str">
        <f>[1]Lagledelse!G24</f>
        <v>Mistelteinen 71</v>
      </c>
      <c r="I24" s="35">
        <f>[1]Lagledelse!H24</f>
        <v>3154</v>
      </c>
      <c r="J24" s="34" t="str">
        <f>[1]Lagledelse!I24</f>
        <v>Paal@montasje-materiell.no</v>
      </c>
      <c r="K24" s="35">
        <f>[1]Lagledelse!J24</f>
        <v>91514753</v>
      </c>
      <c r="L24" s="36">
        <f>[1]Lagledelse!K24</f>
        <v>26669</v>
      </c>
      <c r="M24" s="28"/>
      <c r="N24" s="37">
        <f>[1]Lagledelse!M24</f>
        <v>0</v>
      </c>
      <c r="O24" s="34">
        <f>[1]Lagledelse!N24</f>
        <v>0</v>
      </c>
      <c r="P24" s="34">
        <f>[1]Lagledelse!O24</f>
        <v>0</v>
      </c>
      <c r="Q24" s="34">
        <f>[1]Lagledelse!P24</f>
        <v>0</v>
      </c>
      <c r="R24" s="37">
        <f>[1]Lagledelse!Q24</f>
        <v>0</v>
      </c>
      <c r="S24" s="34">
        <f>[1]Lagledelse!R24</f>
        <v>0</v>
      </c>
      <c r="T24" s="34">
        <f>[1]Lagledelse!S24</f>
        <v>0</v>
      </c>
    </row>
    <row r="25" spans="2:20" s="39" customFormat="1" ht="15" customHeight="1" x14ac:dyDescent="0.25">
      <c r="B25" s="32" t="str">
        <f>[1]Lagledelse!B25</f>
        <v>Lagleder</v>
      </c>
      <c r="C25" s="28">
        <f t="shared" si="0"/>
        <v>2004</v>
      </c>
      <c r="D25" s="33" t="str">
        <f>[1]Lagledelse!C25</f>
        <v>04R1</v>
      </c>
      <c r="E25" s="26"/>
      <c r="F25" s="34" t="str">
        <f>[1]Lagledelse!E25</f>
        <v>Grete Lie</v>
      </c>
      <c r="G25" s="34" t="str">
        <f>[1]Lagledelse!F25</f>
        <v>Friis</v>
      </c>
      <c r="H25" s="34" t="str">
        <f>[1]Lagledelse!G25</f>
        <v>Granlyveien 13a</v>
      </c>
      <c r="I25" s="35">
        <f>[1]Lagledelse!H25</f>
        <v>3154</v>
      </c>
      <c r="J25" s="34" t="str">
        <f>[1]Lagledelse!I25</f>
        <v>grete.d.lie@sf-nett.no</v>
      </c>
      <c r="K25" s="35">
        <f>[1]Lagledelse!J25</f>
        <v>93611360</v>
      </c>
      <c r="L25" s="36">
        <f>[1]Lagledelse!K25</f>
        <v>27410</v>
      </c>
      <c r="M25" s="28"/>
      <c r="N25" s="37">
        <f>[1]Lagledelse!M25</f>
        <v>0</v>
      </c>
      <c r="O25" s="34">
        <f>[1]Lagledelse!N25</f>
        <v>0</v>
      </c>
      <c r="P25" s="34">
        <f>[1]Lagledelse!O25</f>
        <v>0</v>
      </c>
      <c r="Q25" s="34">
        <f>[1]Lagledelse!P25</f>
        <v>0</v>
      </c>
      <c r="R25" s="37">
        <f>[1]Lagledelse!Q25</f>
        <v>0</v>
      </c>
      <c r="S25" s="34">
        <f>[1]Lagledelse!R25</f>
        <v>0</v>
      </c>
      <c r="T25" s="34">
        <f>[1]Lagledelse!S25</f>
        <v>0</v>
      </c>
    </row>
    <row r="26" spans="2:20" s="39" customFormat="1" ht="15" customHeight="1" x14ac:dyDescent="0.25">
      <c r="B26" s="32" t="str">
        <f>[1]Lagledelse!B26</f>
        <v>Hjelpetrener</v>
      </c>
      <c r="C26" s="28">
        <f t="shared" si="0"/>
        <v>2004</v>
      </c>
      <c r="D26" s="33" t="str">
        <f>[1]Lagledelse!C26</f>
        <v>04R1</v>
      </c>
      <c r="E26" s="26"/>
      <c r="F26" s="34" t="str">
        <f>[1]Lagledelse!E26</f>
        <v xml:space="preserve">Vemund </v>
      </c>
      <c r="G26" s="34" t="str">
        <f>[1]Lagledelse!F26</f>
        <v>Stavheim</v>
      </c>
      <c r="H26" s="34" t="str">
        <f>[1]Lagledelse!G26</f>
        <v>Brekkelia 60a</v>
      </c>
      <c r="I26" s="35">
        <f>[1]Lagledelse!H26</f>
        <v>3153</v>
      </c>
      <c r="J26" s="34" t="str">
        <f>[1]Lagledelse!I26</f>
        <v>vstavheim@gmail.com</v>
      </c>
      <c r="K26" s="35">
        <f>[1]Lagledelse!J26</f>
        <v>99102514</v>
      </c>
      <c r="L26" s="36">
        <f>[1]Lagledelse!K26</f>
        <v>0</v>
      </c>
      <c r="M26" s="28"/>
      <c r="N26" s="37">
        <f>[1]Lagledelse!M26</f>
        <v>0</v>
      </c>
      <c r="O26" s="34">
        <f>[1]Lagledelse!N26</f>
        <v>0</v>
      </c>
      <c r="P26" s="34">
        <f>[1]Lagledelse!O26</f>
        <v>0</v>
      </c>
      <c r="Q26" s="34">
        <f>[1]Lagledelse!P26</f>
        <v>0</v>
      </c>
      <c r="R26" s="37">
        <f>[1]Lagledelse!Q26</f>
        <v>0</v>
      </c>
      <c r="S26" s="34">
        <f>[1]Lagledelse!R26</f>
        <v>0</v>
      </c>
      <c r="T26" s="34">
        <f>[1]Lagledelse!S26</f>
        <v>0</v>
      </c>
    </row>
    <row r="27" spans="2:20" s="39" customFormat="1" ht="15" customHeight="1" x14ac:dyDescent="0.25">
      <c r="B27" s="32" t="str">
        <f>[1]Lagledelse!B27</f>
        <v>Lagleder</v>
      </c>
      <c r="C27" s="28">
        <f t="shared" si="0"/>
        <v>2004</v>
      </c>
      <c r="D27" s="33" t="str">
        <f>[1]Lagledelse!C27</f>
        <v>04R2</v>
      </c>
      <c r="E27" s="26"/>
      <c r="F27" s="34" t="str">
        <f>[1]Lagledelse!E27</f>
        <v>Grete Lie</v>
      </c>
      <c r="G27" s="34" t="str">
        <f>[1]Lagledelse!F27</f>
        <v>Friis</v>
      </c>
      <c r="H27" s="34" t="str">
        <f>[1]Lagledelse!G27</f>
        <v>Granlyveien 13a</v>
      </c>
      <c r="I27" s="35">
        <f>[1]Lagledelse!H27</f>
        <v>3154</v>
      </c>
      <c r="J27" s="34" t="str">
        <f>[1]Lagledelse!I27</f>
        <v>grete.d.lie@sf-nett.no</v>
      </c>
      <c r="K27" s="35">
        <f>[1]Lagledelse!J27</f>
        <v>93611360</v>
      </c>
      <c r="L27" s="36">
        <f>[1]Lagledelse!K27</f>
        <v>27410</v>
      </c>
      <c r="M27" s="28"/>
      <c r="N27" s="37">
        <f>[1]Lagledelse!M27</f>
        <v>0</v>
      </c>
      <c r="O27" s="34">
        <f>[1]Lagledelse!N27</f>
        <v>0</v>
      </c>
      <c r="P27" s="34">
        <f>[1]Lagledelse!O27</f>
        <v>0</v>
      </c>
      <c r="Q27" s="34">
        <f>[1]Lagledelse!P27</f>
        <v>0</v>
      </c>
      <c r="R27" s="37">
        <f>[1]Lagledelse!Q27</f>
        <v>0</v>
      </c>
      <c r="S27" s="34">
        <f>[1]Lagledelse!R27</f>
        <v>0</v>
      </c>
      <c r="T27" s="34">
        <f>[1]Lagledelse!S27</f>
        <v>0</v>
      </c>
    </row>
    <row r="28" spans="2:20" s="39" customFormat="1" ht="15" customHeight="1" x14ac:dyDescent="0.25">
      <c r="B28" s="32" t="str">
        <f>[1]Lagledelse!B28</f>
        <v>Trener</v>
      </c>
      <c r="C28" s="28">
        <f t="shared" si="0"/>
        <v>2004</v>
      </c>
      <c r="D28" s="33" t="str">
        <f>[1]Lagledelse!C28</f>
        <v>04R2</v>
      </c>
      <c r="E28" s="26"/>
      <c r="F28" s="34" t="str">
        <f>[1]Lagledelse!E28</f>
        <v>Sven Sigurd</v>
      </c>
      <c r="G28" s="34" t="str">
        <f>[1]Lagledelse!F28</f>
        <v>Vallestad</v>
      </c>
      <c r="H28" s="34" t="str">
        <f>[1]Lagledelse!G28</f>
        <v>Rønninglia 61</v>
      </c>
      <c r="I28" s="35">
        <f>[1]Lagledelse!H28</f>
        <v>3153</v>
      </c>
      <c r="J28" s="34" t="str">
        <f>[1]Lagledelse!I28</f>
        <v>ssvallestad@hotmail.com</v>
      </c>
      <c r="K28" s="35">
        <f>[1]Lagledelse!J28</f>
        <v>90295968</v>
      </c>
      <c r="L28" s="36">
        <f>[1]Lagledelse!K28</f>
        <v>26552</v>
      </c>
      <c r="M28" s="28"/>
      <c r="N28" s="37">
        <f>[1]Lagledelse!M28</f>
        <v>0</v>
      </c>
      <c r="O28" s="34">
        <f>[1]Lagledelse!N28</f>
        <v>0</v>
      </c>
      <c r="P28" s="34">
        <f>[1]Lagledelse!O28</f>
        <v>0</v>
      </c>
      <c r="Q28" s="34">
        <f>[1]Lagledelse!P28</f>
        <v>0</v>
      </c>
      <c r="R28" s="37">
        <f>[1]Lagledelse!Q28</f>
        <v>0</v>
      </c>
      <c r="S28" s="34">
        <f>[1]Lagledelse!R28</f>
        <v>0</v>
      </c>
      <c r="T28" s="34">
        <f>[1]Lagledelse!S28</f>
        <v>0</v>
      </c>
    </row>
    <row r="29" spans="2:20" s="39" customFormat="1" ht="15" customHeight="1" x14ac:dyDescent="0.25">
      <c r="B29" s="32" t="str">
        <f>[1]Lagledelse!B29</f>
        <v>Lagleder</v>
      </c>
      <c r="C29" s="28">
        <f t="shared" si="0"/>
        <v>2004</v>
      </c>
      <c r="D29" s="33" t="str">
        <f>[1]Lagledelse!C29</f>
        <v>J04</v>
      </c>
      <c r="E29" s="26"/>
      <c r="F29" s="34" t="str">
        <f>[1]Lagledelse!E29</f>
        <v xml:space="preserve">Mona </v>
      </c>
      <c r="G29" s="34" t="str">
        <f>[1]Lagledelse!F29</f>
        <v>Habbestad</v>
      </c>
      <c r="H29" s="34" t="str">
        <f>[1]Lagledelse!G29</f>
        <v>Pileveien 21</v>
      </c>
      <c r="I29" s="35">
        <f>[1]Lagledelse!H29</f>
        <v>3118</v>
      </c>
      <c r="J29" s="34" t="str">
        <f>[1]Lagledelse!I29</f>
        <v>mona@multicase.no</v>
      </c>
      <c r="K29" s="35">
        <f>[1]Lagledelse!J29</f>
        <v>92836677</v>
      </c>
      <c r="L29" s="36">
        <f>[1]Lagledelse!K29</f>
        <v>27810</v>
      </c>
      <c r="M29" s="28"/>
      <c r="N29" s="37">
        <f>[1]Lagledelse!M29</f>
        <v>0</v>
      </c>
      <c r="O29" s="34">
        <f>[1]Lagledelse!N29</f>
        <v>0</v>
      </c>
      <c r="P29" s="34">
        <f>[1]Lagledelse!O29</f>
        <v>0</v>
      </c>
      <c r="Q29" s="34">
        <f>[1]Lagledelse!P29</f>
        <v>0</v>
      </c>
      <c r="R29" s="37">
        <f>[1]Lagledelse!Q29</f>
        <v>0</v>
      </c>
      <c r="S29" s="34">
        <f>[1]Lagledelse!R29</f>
        <v>0</v>
      </c>
      <c r="T29" s="34">
        <f>[1]Lagledelse!S29</f>
        <v>0</v>
      </c>
    </row>
    <row r="30" spans="2:20" s="39" customFormat="1" ht="15" customHeight="1" x14ac:dyDescent="0.25">
      <c r="B30" s="32" t="str">
        <f>[1]Lagledelse!B30</f>
        <v>Trener</v>
      </c>
      <c r="C30" s="28">
        <f t="shared" si="0"/>
        <v>2004</v>
      </c>
      <c r="D30" s="33" t="str">
        <f>[1]Lagledelse!C30</f>
        <v>J04</v>
      </c>
      <c r="E30" s="26"/>
      <c r="F30" s="34" t="str">
        <f>[1]Lagledelse!E30</f>
        <v>Petter</v>
      </c>
      <c r="G30" s="34" t="str">
        <f>[1]Lagledelse!F30</f>
        <v>Skretteberg</v>
      </c>
      <c r="H30" s="34" t="str">
        <f>[1]Lagledelse!G30</f>
        <v>Fossilveien 10A</v>
      </c>
      <c r="I30" s="35">
        <f>[1]Lagledelse!H30</f>
        <v>3152</v>
      </c>
      <c r="J30" s="34" t="str">
        <f>[1]Lagledelse!I30</f>
        <v>petter.skretteberg@nav.no</v>
      </c>
      <c r="K30" s="35">
        <f>[1]Lagledelse!J30</f>
        <v>97463288</v>
      </c>
      <c r="L30" s="36">
        <f>[1]Lagledelse!K30</f>
        <v>0</v>
      </c>
      <c r="M30" s="28"/>
      <c r="N30" s="37">
        <f>[1]Lagledelse!M30</f>
        <v>0</v>
      </c>
      <c r="O30" s="34">
        <f>[1]Lagledelse!N30</f>
        <v>0</v>
      </c>
      <c r="P30" s="34">
        <f>[1]Lagledelse!O30</f>
        <v>0</v>
      </c>
      <c r="Q30" s="34">
        <f>[1]Lagledelse!P30</f>
        <v>0</v>
      </c>
      <c r="R30" s="37">
        <f>[1]Lagledelse!Q30</f>
        <v>0</v>
      </c>
      <c r="S30" s="34">
        <f>[1]Lagledelse!R30</f>
        <v>0</v>
      </c>
      <c r="T30" s="34">
        <f>[1]Lagledelse!S30</f>
        <v>0</v>
      </c>
    </row>
    <row r="31" spans="2:20" s="39" customFormat="1" ht="15" customHeight="1" x14ac:dyDescent="0.25">
      <c r="B31" s="32" t="str">
        <f>[1]Lagledelse!B31</f>
        <v>Trener</v>
      </c>
      <c r="C31" s="28">
        <f t="shared" si="0"/>
        <v>2004</v>
      </c>
      <c r="D31" s="33" t="str">
        <f>[1]Lagledelse!C31</f>
        <v>J04</v>
      </c>
      <c r="E31" s="26"/>
      <c r="F31" s="34" t="str">
        <f>[1]Lagledelse!E31</f>
        <v>Petter</v>
      </c>
      <c r="G31" s="34" t="str">
        <f>[1]Lagledelse!F31</f>
        <v>Kaalstad</v>
      </c>
      <c r="H31" s="34" t="str">
        <f>[1]Lagledelse!G31</f>
        <v>Østersveien 1</v>
      </c>
      <c r="I31" s="35">
        <f>[1]Lagledelse!H31</f>
        <v>3154</v>
      </c>
      <c r="J31" s="34" t="str">
        <f>[1]Lagledelse!I31</f>
        <v>petter@kvikkas.com</v>
      </c>
      <c r="K31" s="35">
        <f>[1]Lagledelse!J31</f>
        <v>90160875</v>
      </c>
      <c r="L31" s="36">
        <f>[1]Lagledelse!K31</f>
        <v>0</v>
      </c>
      <c r="M31" s="28"/>
      <c r="N31" s="37">
        <f>[1]Lagledelse!M31</f>
        <v>0</v>
      </c>
      <c r="O31" s="34">
        <f>[1]Lagledelse!N31</f>
        <v>0</v>
      </c>
      <c r="P31" s="34">
        <f>[1]Lagledelse!O31</f>
        <v>0</v>
      </c>
      <c r="Q31" s="34">
        <f>[1]Lagledelse!P31</f>
        <v>0</v>
      </c>
      <c r="R31" s="37">
        <f>[1]Lagledelse!Q31</f>
        <v>0</v>
      </c>
      <c r="S31" s="34">
        <f>[1]Lagledelse!R31</f>
        <v>0</v>
      </c>
      <c r="T31" s="34">
        <f>[1]Lagledelse!S31</f>
        <v>0</v>
      </c>
    </row>
    <row r="32" spans="2:20" s="39" customFormat="1" ht="15" customHeight="1" x14ac:dyDescent="0.25">
      <c r="B32" s="32">
        <f>[1]Lagledelse!B32</f>
        <v>0</v>
      </c>
      <c r="C32" s="28">
        <f t="shared" si="0"/>
        <v>0</v>
      </c>
      <c r="D32" s="33">
        <f>[1]Lagledelse!C32</f>
        <v>0</v>
      </c>
      <c r="E32" s="26"/>
      <c r="F32" s="34">
        <f>[1]Lagledelse!E32</f>
        <v>0</v>
      </c>
      <c r="G32" s="34">
        <f>[1]Lagledelse!F32</f>
        <v>0</v>
      </c>
      <c r="H32" s="34">
        <f>[1]Lagledelse!G32</f>
        <v>0</v>
      </c>
      <c r="I32" s="35">
        <f>[1]Lagledelse!H32</f>
        <v>0</v>
      </c>
      <c r="J32" s="34">
        <f>[1]Lagledelse!I32</f>
        <v>0</v>
      </c>
      <c r="K32" s="35">
        <f>[1]Lagledelse!J32</f>
        <v>0</v>
      </c>
      <c r="L32" s="36">
        <f>[1]Lagledelse!K32</f>
        <v>0</v>
      </c>
      <c r="M32" s="28"/>
      <c r="N32" s="37">
        <f>[1]Lagledelse!M32</f>
        <v>0</v>
      </c>
      <c r="O32" s="34">
        <f>[1]Lagledelse!N32</f>
        <v>0</v>
      </c>
      <c r="P32" s="34">
        <f>[1]Lagledelse!O32</f>
        <v>0</v>
      </c>
      <c r="Q32" s="34">
        <f>[1]Lagledelse!P32</f>
        <v>0</v>
      </c>
      <c r="R32" s="37">
        <f>[1]Lagledelse!Q32</f>
        <v>0</v>
      </c>
      <c r="S32" s="34">
        <f>[1]Lagledelse!R32</f>
        <v>0</v>
      </c>
      <c r="T32" s="34">
        <f>[1]Lagledelse!S32</f>
        <v>0</v>
      </c>
    </row>
    <row r="33" spans="2:20" s="39" customFormat="1" ht="15" customHeight="1" x14ac:dyDescent="0.25">
      <c r="B33" s="32">
        <f>[1]Lagledelse!B33</f>
        <v>0</v>
      </c>
      <c r="C33" s="28">
        <f t="shared" si="0"/>
        <v>0</v>
      </c>
      <c r="D33" s="33">
        <f>[1]Lagledelse!C33</f>
        <v>0</v>
      </c>
      <c r="E33" s="26"/>
      <c r="F33" s="34">
        <f>[1]Lagledelse!E33</f>
        <v>0</v>
      </c>
      <c r="G33" s="34">
        <f>[1]Lagledelse!F33</f>
        <v>0</v>
      </c>
      <c r="H33" s="34">
        <f>[1]Lagledelse!G33</f>
        <v>0</v>
      </c>
      <c r="I33" s="35">
        <f>[1]Lagledelse!H33</f>
        <v>0</v>
      </c>
      <c r="J33" s="34">
        <f>[1]Lagledelse!I33</f>
        <v>0</v>
      </c>
      <c r="K33" s="35">
        <f>[1]Lagledelse!J33</f>
        <v>0</v>
      </c>
      <c r="L33" s="36">
        <f>[1]Lagledelse!K33</f>
        <v>0</v>
      </c>
      <c r="M33" s="28"/>
      <c r="N33" s="37">
        <f>[1]Lagledelse!M33</f>
        <v>0</v>
      </c>
      <c r="O33" s="34">
        <f>[1]Lagledelse!N33</f>
        <v>0</v>
      </c>
      <c r="P33" s="34">
        <f>[1]Lagledelse!O33</f>
        <v>0</v>
      </c>
      <c r="Q33" s="34">
        <f>[1]Lagledelse!P33</f>
        <v>0</v>
      </c>
      <c r="R33" s="37">
        <f>[1]Lagledelse!Q33</f>
        <v>0</v>
      </c>
      <c r="S33" s="34">
        <f>[1]Lagledelse!R33</f>
        <v>0</v>
      </c>
      <c r="T33" s="34">
        <f>[1]Lagledelse!S33</f>
        <v>0</v>
      </c>
    </row>
    <row r="34" spans="2:20" s="39" customFormat="1" ht="15" customHeight="1" x14ac:dyDescent="0.25">
      <c r="B34" s="32">
        <f>[1]Lagledelse!B34</f>
        <v>0</v>
      </c>
      <c r="C34" s="28">
        <f t="shared" si="0"/>
        <v>0</v>
      </c>
      <c r="D34" s="33">
        <f>[1]Lagledelse!C34</f>
        <v>0</v>
      </c>
      <c r="E34" s="26"/>
      <c r="F34" s="34">
        <f>[1]Lagledelse!E34</f>
        <v>0</v>
      </c>
      <c r="G34" s="34">
        <f>[1]Lagledelse!F34</f>
        <v>0</v>
      </c>
      <c r="H34" s="34">
        <f>[1]Lagledelse!G34</f>
        <v>0</v>
      </c>
      <c r="I34" s="35">
        <f>[1]Lagledelse!H34</f>
        <v>0</v>
      </c>
      <c r="J34" s="34">
        <f>[1]Lagledelse!I34</f>
        <v>0</v>
      </c>
      <c r="K34" s="35">
        <f>[1]Lagledelse!J34</f>
        <v>0</v>
      </c>
      <c r="L34" s="36">
        <f>[1]Lagledelse!K34</f>
        <v>0</v>
      </c>
      <c r="M34" s="28"/>
      <c r="N34" s="37">
        <f>[1]Lagledelse!M34</f>
        <v>0</v>
      </c>
      <c r="O34" s="34">
        <f>[1]Lagledelse!N34</f>
        <v>0</v>
      </c>
      <c r="P34" s="34">
        <f>[1]Lagledelse!O34</f>
        <v>0</v>
      </c>
      <c r="Q34" s="34">
        <f>[1]Lagledelse!P34</f>
        <v>0</v>
      </c>
      <c r="R34" s="37">
        <f>[1]Lagledelse!Q34</f>
        <v>0</v>
      </c>
      <c r="S34" s="34">
        <f>[1]Lagledelse!R34</f>
        <v>0</v>
      </c>
      <c r="T34" s="34">
        <f>[1]Lagledelse!S34</f>
        <v>0</v>
      </c>
    </row>
  </sheetData>
  <sheetProtection algorithmName="SHA-512" hashValue="s76A/Vr1WDOgzXIZk+gAf06XdNdTN0qKzMhL6SvaLb6C0MZLYQuFazGDQHmhfH2Q5503JACkaSdH/hzUJeW2uQ==" saltValue="+a09Ho9MjwMMoRa/w+IO5A==" spinCount="100000" sheet="1" objects="1" scenarios="1"/>
  <autoFilter ref="B8:D33"/>
  <mergeCells count="4">
    <mergeCell ref="C4:D4"/>
    <mergeCell ref="C5:D5"/>
    <mergeCell ref="F7:L7"/>
    <mergeCell ref="N7:S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G10" sqref="G10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2005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[2]Lagledelse!C5</f>
        <v>0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[2]Lagledelse!B10</f>
        <v>Hovedtrener</v>
      </c>
      <c r="C10" s="28">
        <f t="shared" ref="C10:C34" si="0">IF(OR(B10="Hovedtrener",B10="Årgangskoordinator",B10="Lagleder",B10="Trener",B10="Hjelpetrener"),$C$4,0)</f>
        <v>2005</v>
      </c>
      <c r="D10" s="33" t="str">
        <f>[2]Lagledelse!C10</f>
        <v>G05</v>
      </c>
      <c r="E10" s="26"/>
      <c r="F10" s="34" t="str">
        <f>[2]Lagledelse!E10</f>
        <v>Helge</v>
      </c>
      <c r="G10" s="34" t="str">
        <f>[2]Lagledelse!F10</f>
        <v>Bjune</v>
      </c>
      <c r="H10" s="34" t="str">
        <f>[2]Lagledelse!G10</f>
        <v>Karlsebakken 10</v>
      </c>
      <c r="I10" s="35">
        <f>[2]Lagledelse!H10</f>
        <v>3113</v>
      </c>
      <c r="J10" s="34" t="str">
        <f>[2]Lagledelse!I10</f>
        <v>helge@refluefiske.net</v>
      </c>
      <c r="K10" s="35">
        <f>[2]Lagledelse!J10</f>
        <v>90783046</v>
      </c>
      <c r="L10" s="36">
        <f>[2]Lagledelse!K10</f>
        <v>28956</v>
      </c>
      <c r="M10" s="28"/>
      <c r="N10" s="37">
        <f>[2]Lagledelse!M10</f>
        <v>2014</v>
      </c>
      <c r="O10" s="34">
        <f>[2]Lagledelse!N10</f>
        <v>2013</v>
      </c>
      <c r="P10" s="34">
        <f>[2]Lagledelse!O10</f>
        <v>2014</v>
      </c>
      <c r="Q10" s="34">
        <f>[2]Lagledelse!P10</f>
        <v>2015</v>
      </c>
      <c r="R10" s="37">
        <f>[2]Lagledelse!Q10</f>
        <v>0</v>
      </c>
      <c r="S10" s="34">
        <f>[2]Lagledelse!R10</f>
        <v>0</v>
      </c>
      <c r="T10" s="34">
        <f>[2]Lagledelse!S10</f>
        <v>0</v>
      </c>
    </row>
    <row r="11" spans="2:20" s="38" customFormat="1" ht="15" customHeight="1" x14ac:dyDescent="0.25">
      <c r="B11" s="32" t="str">
        <f>[2]Lagledelse!B11</f>
        <v>Årgangskoordinator</v>
      </c>
      <c r="C11" s="28">
        <f t="shared" si="0"/>
        <v>2005</v>
      </c>
      <c r="D11" s="33" t="str">
        <f>[2]Lagledelse!C11</f>
        <v>G05</v>
      </c>
      <c r="E11" s="26"/>
      <c r="F11" s="34" t="str">
        <f>[2]Lagledelse!E11</f>
        <v>Trond</v>
      </c>
      <c r="G11" s="34" t="str">
        <f>[2]Lagledelse!F11</f>
        <v>Skjeggerød</v>
      </c>
      <c r="H11" s="34" t="str">
        <f>[2]Lagledelse!G11</f>
        <v>Rylikveien 17</v>
      </c>
      <c r="I11" s="35">
        <f>[2]Lagledelse!H11</f>
        <v>3154</v>
      </c>
      <c r="J11" s="34" t="str">
        <f>[2]Lagledelse!I11</f>
        <v>trond.skjeggerod@meny.no</v>
      </c>
      <c r="K11" s="35">
        <f>[2]Lagledelse!J11</f>
        <v>90828154</v>
      </c>
      <c r="L11" s="36">
        <f>[2]Lagledelse!K11</f>
        <v>24474</v>
      </c>
      <c r="M11" s="28"/>
      <c r="N11" s="37">
        <f>[2]Lagledelse!M11</f>
        <v>0</v>
      </c>
      <c r="O11" s="34">
        <f>[2]Lagledelse!N11</f>
        <v>0</v>
      </c>
      <c r="P11" s="34">
        <f>[2]Lagledelse!O11</f>
        <v>0</v>
      </c>
      <c r="Q11" s="34">
        <f>[2]Lagledelse!P11</f>
        <v>0</v>
      </c>
      <c r="R11" s="37">
        <f>[2]Lagledelse!Q11</f>
        <v>0</v>
      </c>
      <c r="S11" s="34">
        <f>[2]Lagledelse!R11</f>
        <v>0</v>
      </c>
      <c r="T11" s="34">
        <f>[2]Lagledelse!S11</f>
        <v>0</v>
      </c>
    </row>
    <row r="12" spans="2:20" s="39" customFormat="1" ht="15" customHeight="1" x14ac:dyDescent="0.25">
      <c r="B12" s="32" t="str">
        <f>[2]Lagledelse!B12</f>
        <v>Trener</v>
      </c>
      <c r="C12" s="28">
        <f t="shared" si="0"/>
        <v>2005</v>
      </c>
      <c r="D12" s="33" t="str">
        <f>[2]Lagledelse!C12</f>
        <v>G05</v>
      </c>
      <c r="E12" s="26"/>
      <c r="F12" s="34" t="str">
        <f>[2]Lagledelse!E12</f>
        <v>Christian</v>
      </c>
      <c r="G12" s="34" t="str">
        <f>[2]Lagledelse!F12</f>
        <v>Berg-Henry</v>
      </c>
      <c r="H12" s="34" t="str">
        <f>[2]Lagledelse!G12</f>
        <v>Hummerveien 1C</v>
      </c>
      <c r="I12" s="35">
        <f>[2]Lagledelse!H12</f>
        <v>3154</v>
      </c>
      <c r="J12" s="34" t="str">
        <f>[2]Lagledelse!I12</f>
        <v>christian@berg-henry.no</v>
      </c>
      <c r="K12" s="35">
        <f>[2]Lagledelse!J12</f>
        <v>95845621</v>
      </c>
      <c r="L12" s="36">
        <f>[2]Lagledelse!K12</f>
        <v>26934</v>
      </c>
      <c r="M12" s="28"/>
      <c r="N12" s="37">
        <f>[2]Lagledelse!M12</f>
        <v>2014</v>
      </c>
      <c r="O12" s="34">
        <f>[2]Lagledelse!N12</f>
        <v>2015</v>
      </c>
      <c r="P12" s="34">
        <f>[2]Lagledelse!O12</f>
        <v>2015</v>
      </c>
      <c r="Q12" s="34">
        <f>[2]Lagledelse!P12</f>
        <v>2016</v>
      </c>
      <c r="R12" s="37">
        <f>[2]Lagledelse!Q12</f>
        <v>0</v>
      </c>
      <c r="S12" s="34">
        <f>[2]Lagledelse!R12</f>
        <v>2015</v>
      </c>
      <c r="T12" s="34" t="str">
        <f>[2]Lagledelse!S12</f>
        <v>UEFA C/1 Keepertrener</v>
      </c>
    </row>
    <row r="13" spans="2:20" s="39" customFormat="1" ht="15" customHeight="1" x14ac:dyDescent="0.25">
      <c r="B13" s="32" t="str">
        <f>[2]Lagledelse!B13</f>
        <v>Trener</v>
      </c>
      <c r="C13" s="28">
        <f t="shared" si="0"/>
        <v>2005</v>
      </c>
      <c r="D13" s="33" t="str">
        <f>[2]Lagledelse!C13</f>
        <v>G05</v>
      </c>
      <c r="E13" s="26"/>
      <c r="F13" s="34" t="str">
        <f>[2]Lagledelse!E13</f>
        <v>Steinar</v>
      </c>
      <c r="G13" s="34" t="str">
        <f>[2]Lagledelse!F13</f>
        <v>Nilsen</v>
      </c>
      <c r="H13" s="34" t="str">
        <f>[2]Lagledelse!G13</f>
        <v>Rosenlundveien 7 C</v>
      </c>
      <c r="I13" s="35">
        <f>[2]Lagledelse!H13</f>
        <v>3150</v>
      </c>
      <c r="J13" s="34" t="str">
        <f>[2]Lagledelse!I13</f>
        <v>stni7@online.no</v>
      </c>
      <c r="K13" s="35">
        <f>[2]Lagledelse!J13</f>
        <v>90675038</v>
      </c>
      <c r="L13" s="36">
        <f>[2]Lagledelse!K13</f>
        <v>25775</v>
      </c>
      <c r="M13" s="28"/>
      <c r="N13" s="37">
        <f>[2]Lagledelse!M13</f>
        <v>2014</v>
      </c>
      <c r="O13" s="34">
        <f>[2]Lagledelse!N13</f>
        <v>2015</v>
      </c>
      <c r="P13" s="34">
        <f>[2]Lagledelse!O13</f>
        <v>2015</v>
      </c>
      <c r="Q13" s="34">
        <f>[2]Lagledelse!P13</f>
        <v>0</v>
      </c>
      <c r="R13" s="37">
        <f>[2]Lagledelse!Q13</f>
        <v>0</v>
      </c>
      <c r="S13" s="34">
        <f>[2]Lagledelse!R13</f>
        <v>0</v>
      </c>
      <c r="T13" s="34">
        <f>[2]Lagledelse!S13</f>
        <v>0</v>
      </c>
    </row>
    <row r="14" spans="2:20" s="39" customFormat="1" ht="15" customHeight="1" x14ac:dyDescent="0.25">
      <c r="B14" s="32" t="str">
        <f>[2]Lagledelse!B14</f>
        <v>Trener</v>
      </c>
      <c r="C14" s="28">
        <f t="shared" si="0"/>
        <v>2005</v>
      </c>
      <c r="D14" s="33" t="str">
        <f>[2]Lagledelse!C14</f>
        <v>G05</v>
      </c>
      <c r="E14" s="26"/>
      <c r="F14" s="34" t="str">
        <f>[2]Lagledelse!E14</f>
        <v>Dag Inge</v>
      </c>
      <c r="G14" s="34" t="str">
        <f>[2]Lagledelse!F14</f>
        <v>Urå</v>
      </c>
      <c r="H14" s="34" t="str">
        <f>[2]Lagledelse!G14</f>
        <v>Hegreveien 2</v>
      </c>
      <c r="I14" s="35">
        <f>[2]Lagledelse!H14</f>
        <v>3124</v>
      </c>
      <c r="J14" s="34" t="str">
        <f>[2]Lagledelse!I14</f>
        <v>dag.inge@uraa.no</v>
      </c>
      <c r="K14" s="35">
        <f>[2]Lagledelse!J14</f>
        <v>91695749</v>
      </c>
      <c r="L14" s="36">
        <f>[2]Lagledelse!K14</f>
        <v>24572</v>
      </c>
      <c r="M14" s="28"/>
      <c r="N14" s="37">
        <f>[2]Lagledelse!M14</f>
        <v>2014</v>
      </c>
      <c r="O14" s="34">
        <f>[2]Lagledelse!N14</f>
        <v>2014</v>
      </c>
      <c r="P14" s="34">
        <f>[2]Lagledelse!O14</f>
        <v>2014</v>
      </c>
      <c r="Q14" s="34">
        <f>[2]Lagledelse!P14</f>
        <v>2014</v>
      </c>
      <c r="R14" s="37">
        <f>[2]Lagledelse!Q14</f>
        <v>2014</v>
      </c>
      <c r="S14" s="34">
        <f>[2]Lagledelse!R14</f>
        <v>0</v>
      </c>
      <c r="T14" s="34">
        <f>[2]Lagledelse!S14</f>
        <v>0</v>
      </c>
    </row>
    <row r="15" spans="2:20" s="39" customFormat="1" ht="15" customHeight="1" x14ac:dyDescent="0.25">
      <c r="B15" s="32" t="str">
        <f>[2]Lagledelse!B15</f>
        <v>Trener</v>
      </c>
      <c r="C15" s="28">
        <f t="shared" si="0"/>
        <v>2005</v>
      </c>
      <c r="D15" s="33" t="str">
        <f>[2]Lagledelse!C15</f>
        <v>G05</v>
      </c>
      <c r="E15" s="26"/>
      <c r="F15" s="34" t="str">
        <f>[2]Lagledelse!E15</f>
        <v>Pål</v>
      </c>
      <c r="G15" s="34" t="str">
        <f>[2]Lagledelse!F15</f>
        <v>Egeland</v>
      </c>
      <c r="H15" s="34" t="str">
        <f>[2]Lagledelse!G15</f>
        <v>Nyrønningen 6</v>
      </c>
      <c r="I15" s="35">
        <f>[2]Lagledelse!H15</f>
        <v>3153</v>
      </c>
      <c r="J15" s="34" t="str">
        <f>[2]Lagledelse!I15</f>
        <v>egeland@me.com</v>
      </c>
      <c r="K15" s="35">
        <f>[2]Lagledelse!J15</f>
        <v>97078630</v>
      </c>
      <c r="L15" s="36">
        <f>[2]Lagledelse!K15</f>
        <v>27462</v>
      </c>
      <c r="M15" s="28"/>
      <c r="N15" s="37">
        <f>[2]Lagledelse!M15</f>
        <v>0</v>
      </c>
      <c r="O15" s="34">
        <f>[2]Lagledelse!N15</f>
        <v>0</v>
      </c>
      <c r="P15" s="34">
        <f>[2]Lagledelse!O15</f>
        <v>0</v>
      </c>
      <c r="Q15" s="34">
        <f>[2]Lagledelse!P15</f>
        <v>0</v>
      </c>
      <c r="R15" s="37">
        <f>[2]Lagledelse!Q15</f>
        <v>0</v>
      </c>
      <c r="S15" s="34">
        <f>[2]Lagledelse!R15</f>
        <v>0</v>
      </c>
      <c r="T15" s="34">
        <f>[2]Lagledelse!S15</f>
        <v>0</v>
      </c>
    </row>
    <row r="16" spans="2:20" s="39" customFormat="1" ht="15" customHeight="1" x14ac:dyDescent="0.25">
      <c r="B16" s="32">
        <f>[2]Lagledelse!B16</f>
        <v>0</v>
      </c>
      <c r="C16" s="28">
        <f t="shared" si="0"/>
        <v>0</v>
      </c>
      <c r="D16" s="33">
        <f>[2]Lagledelse!C16</f>
        <v>0</v>
      </c>
      <c r="E16" s="26"/>
      <c r="F16" s="34">
        <f>[2]Lagledelse!E16</f>
        <v>0</v>
      </c>
      <c r="G16" s="34">
        <f>[2]Lagledelse!F16</f>
        <v>0</v>
      </c>
      <c r="H16" s="34">
        <f>[2]Lagledelse!G16</f>
        <v>0</v>
      </c>
      <c r="I16" s="35">
        <f>[2]Lagledelse!H16</f>
        <v>0</v>
      </c>
      <c r="J16" s="34">
        <f>[2]Lagledelse!I16</f>
        <v>0</v>
      </c>
      <c r="K16" s="35">
        <f>[2]Lagledelse!J16</f>
        <v>0</v>
      </c>
      <c r="L16" s="36">
        <f>[2]Lagledelse!K16</f>
        <v>0</v>
      </c>
      <c r="M16" s="28"/>
      <c r="N16" s="37">
        <f>[2]Lagledelse!M16</f>
        <v>0</v>
      </c>
      <c r="O16" s="34">
        <f>[2]Lagledelse!N16</f>
        <v>0</v>
      </c>
      <c r="P16" s="34">
        <f>[2]Lagledelse!O16</f>
        <v>0</v>
      </c>
      <c r="Q16" s="34">
        <f>[2]Lagledelse!P16</f>
        <v>0</v>
      </c>
      <c r="R16" s="37">
        <f>[2]Lagledelse!Q16</f>
        <v>0</v>
      </c>
      <c r="S16" s="34">
        <f>[2]Lagledelse!R16</f>
        <v>0</v>
      </c>
      <c r="T16" s="34">
        <f>[2]Lagledelse!S16</f>
        <v>0</v>
      </c>
    </row>
    <row r="17" spans="2:20" s="39" customFormat="1" ht="15" customHeight="1" x14ac:dyDescent="0.25">
      <c r="B17" s="32">
        <f>[2]Lagledelse!B17</f>
        <v>0</v>
      </c>
      <c r="C17" s="28">
        <f t="shared" si="0"/>
        <v>0</v>
      </c>
      <c r="D17" s="33">
        <f>[2]Lagledelse!C17</f>
        <v>0</v>
      </c>
      <c r="E17" s="26"/>
      <c r="F17" s="34">
        <f>[2]Lagledelse!E17</f>
        <v>0</v>
      </c>
      <c r="G17" s="34">
        <f>[2]Lagledelse!F17</f>
        <v>0</v>
      </c>
      <c r="H17" s="34">
        <f>[2]Lagledelse!G17</f>
        <v>0</v>
      </c>
      <c r="I17" s="35">
        <f>[2]Lagledelse!H17</f>
        <v>0</v>
      </c>
      <c r="J17" s="34">
        <f>[2]Lagledelse!I17</f>
        <v>0</v>
      </c>
      <c r="K17" s="35">
        <f>[2]Lagledelse!J17</f>
        <v>0</v>
      </c>
      <c r="L17" s="36">
        <f>[2]Lagledelse!K17</f>
        <v>0</v>
      </c>
      <c r="M17" s="28"/>
      <c r="N17" s="37">
        <f>[2]Lagledelse!M17</f>
        <v>0</v>
      </c>
      <c r="O17" s="34">
        <f>[2]Lagledelse!N17</f>
        <v>0</v>
      </c>
      <c r="P17" s="34">
        <f>[2]Lagledelse!O17</f>
        <v>0</v>
      </c>
      <c r="Q17" s="34">
        <f>[2]Lagledelse!P17</f>
        <v>0</v>
      </c>
      <c r="R17" s="37">
        <f>[2]Lagledelse!Q17</f>
        <v>0</v>
      </c>
      <c r="S17" s="34">
        <f>[2]Lagledelse!R17</f>
        <v>0</v>
      </c>
      <c r="T17" s="34">
        <f>[2]Lagledelse!S17</f>
        <v>0</v>
      </c>
    </row>
    <row r="18" spans="2:20" s="39" customFormat="1" ht="15" customHeight="1" x14ac:dyDescent="0.25">
      <c r="B18" s="32">
        <f>[2]Lagledelse!B18</f>
        <v>0</v>
      </c>
      <c r="C18" s="28">
        <f t="shared" si="0"/>
        <v>0</v>
      </c>
      <c r="D18" s="33">
        <f>[2]Lagledelse!C18</f>
        <v>0</v>
      </c>
      <c r="E18" s="26"/>
      <c r="F18" s="34">
        <f>[2]Lagledelse!E18</f>
        <v>0</v>
      </c>
      <c r="G18" s="34">
        <f>[2]Lagledelse!F18</f>
        <v>0</v>
      </c>
      <c r="H18" s="34">
        <f>[2]Lagledelse!G18</f>
        <v>0</v>
      </c>
      <c r="I18" s="35">
        <f>[2]Lagledelse!H18</f>
        <v>0</v>
      </c>
      <c r="J18" s="34">
        <f>[2]Lagledelse!I18</f>
        <v>0</v>
      </c>
      <c r="K18" s="35">
        <f>[2]Lagledelse!J18</f>
        <v>0</v>
      </c>
      <c r="L18" s="36">
        <f>[2]Lagledelse!K18</f>
        <v>0</v>
      </c>
      <c r="M18" s="28"/>
      <c r="N18" s="37">
        <f>[2]Lagledelse!M18</f>
        <v>0</v>
      </c>
      <c r="O18" s="34">
        <f>[2]Lagledelse!N18</f>
        <v>0</v>
      </c>
      <c r="P18" s="34">
        <f>[2]Lagledelse!O18</f>
        <v>0</v>
      </c>
      <c r="Q18" s="34">
        <f>[2]Lagledelse!P18</f>
        <v>0</v>
      </c>
      <c r="R18" s="37">
        <f>[2]Lagledelse!Q18</f>
        <v>0</v>
      </c>
      <c r="S18" s="34">
        <f>[2]Lagledelse!R18</f>
        <v>0</v>
      </c>
      <c r="T18" s="34">
        <f>[2]Lagledelse!S18</f>
        <v>0</v>
      </c>
    </row>
    <row r="19" spans="2:20" s="39" customFormat="1" ht="15" customHeight="1" x14ac:dyDescent="0.25">
      <c r="B19" s="32" t="str">
        <f>[2]Lagledelse!B19</f>
        <v>Hovedtrener</v>
      </c>
      <c r="C19" s="28">
        <f t="shared" si="0"/>
        <v>2005</v>
      </c>
      <c r="D19" s="33" t="str">
        <f>[2]Lagledelse!C19</f>
        <v>J05</v>
      </c>
      <c r="E19" s="26"/>
      <c r="F19" s="34" t="str">
        <f>[2]Lagledelse!E19</f>
        <v xml:space="preserve">Anders </v>
      </c>
      <c r="G19" s="34" t="str">
        <f>[2]Lagledelse!F19</f>
        <v>Skarbøvik</v>
      </c>
      <c r="H19" s="34" t="str">
        <f>[2]Lagledelse!G19</f>
        <v>Gaupeveien 2</v>
      </c>
      <c r="I19" s="35">
        <f>[2]Lagledelse!H19</f>
        <v>3124</v>
      </c>
      <c r="J19" s="34" t="str">
        <f>[2]Lagledelse!I19</f>
        <v>anders_skarbovik@hotmail.com</v>
      </c>
      <c r="K19" s="35">
        <f>[2]Lagledelse!J19</f>
        <v>97177435</v>
      </c>
      <c r="L19" s="36">
        <f>[2]Lagledelse!K19</f>
        <v>28213</v>
      </c>
      <c r="M19" s="28"/>
      <c r="N19" s="37">
        <f>[2]Lagledelse!M19</f>
        <v>0</v>
      </c>
      <c r="O19" s="34">
        <f>[2]Lagledelse!N19</f>
        <v>2015</v>
      </c>
      <c r="P19" s="34">
        <f>[2]Lagledelse!O19</f>
        <v>2015</v>
      </c>
      <c r="Q19" s="34">
        <f>[2]Lagledelse!P19</f>
        <v>2015</v>
      </c>
      <c r="R19" s="37">
        <f>[2]Lagledelse!Q19</f>
        <v>2015</v>
      </c>
      <c r="S19" s="34">
        <f>[2]Lagledelse!R19</f>
        <v>0</v>
      </c>
      <c r="T19" s="34">
        <f>[2]Lagledelse!S19</f>
        <v>0</v>
      </c>
    </row>
    <row r="20" spans="2:20" s="39" customFormat="1" ht="15" customHeight="1" x14ac:dyDescent="0.25">
      <c r="B20" s="32" t="str">
        <f>[2]Lagledelse!B20</f>
        <v>Årgangskoordinator</v>
      </c>
      <c r="C20" s="28">
        <f t="shared" si="0"/>
        <v>2005</v>
      </c>
      <c r="D20" s="33" t="str">
        <f>[2]Lagledelse!C20</f>
        <v>J05</v>
      </c>
      <c r="E20" s="26"/>
      <c r="F20" s="34" t="str">
        <f>[2]Lagledelse!E20</f>
        <v xml:space="preserve">Rikard </v>
      </c>
      <c r="G20" s="34" t="str">
        <f>[2]Lagledelse!F20</f>
        <v>Demer</v>
      </c>
      <c r="H20" s="34" t="str">
        <f>[2]Lagledelse!G20</f>
        <v>Karlsebakken 30B</v>
      </c>
      <c r="I20" s="35">
        <f>[2]Lagledelse!H20</f>
        <v>3113</v>
      </c>
      <c r="J20" s="34" t="str">
        <f>[2]Lagledelse!I20</f>
        <v>rikdem@hotmail.com</v>
      </c>
      <c r="K20" s="35">
        <f>[2]Lagledelse!J20</f>
        <v>93494493</v>
      </c>
      <c r="L20" s="36">
        <f>[2]Lagledelse!K20</f>
        <v>29312</v>
      </c>
      <c r="M20" s="28"/>
      <c r="N20" s="37">
        <f>[2]Lagledelse!M20</f>
        <v>0</v>
      </c>
      <c r="O20" s="34">
        <f>[2]Lagledelse!N20</f>
        <v>0</v>
      </c>
      <c r="P20" s="34">
        <f>[2]Lagledelse!O20</f>
        <v>2016</v>
      </c>
      <c r="Q20" s="34">
        <f>[2]Lagledelse!P20</f>
        <v>0</v>
      </c>
      <c r="R20" s="37">
        <f>[2]Lagledelse!Q20</f>
        <v>2016</v>
      </c>
      <c r="S20" s="34">
        <f>[2]Lagledelse!R20</f>
        <v>0</v>
      </c>
      <c r="T20" s="34">
        <f>[2]Lagledelse!S20</f>
        <v>0</v>
      </c>
    </row>
    <row r="21" spans="2:20" s="39" customFormat="1" ht="15" customHeight="1" x14ac:dyDescent="0.25">
      <c r="B21" s="32" t="str">
        <f>[2]Lagledelse!B21</f>
        <v>Trener</v>
      </c>
      <c r="C21" s="28">
        <f t="shared" si="0"/>
        <v>2005</v>
      </c>
      <c r="D21" s="33" t="str">
        <f>[2]Lagledelse!C21</f>
        <v>J05</v>
      </c>
      <c r="E21" s="26"/>
      <c r="F21" s="34" t="str">
        <f>[2]Lagledelse!E21</f>
        <v>Ellen</v>
      </c>
      <c r="G21" s="34" t="str">
        <f>[2]Lagledelse!F21</f>
        <v>Frette Demer</v>
      </c>
      <c r="H21" s="34" t="str">
        <f>[2]Lagledelse!G21</f>
        <v>Karlsebakken 30B</v>
      </c>
      <c r="I21" s="35">
        <f>[2]Lagledelse!H21</f>
        <v>3113</v>
      </c>
      <c r="J21" s="34" t="str">
        <f>[2]Lagledelse!I21</f>
        <v>ellenfrette@hotmail.com</v>
      </c>
      <c r="K21" s="35">
        <f>[2]Lagledelse!J21</f>
        <v>41276894</v>
      </c>
      <c r="L21" s="36">
        <f>[2]Lagledelse!K21</f>
        <v>26481</v>
      </c>
      <c r="M21" s="28"/>
      <c r="N21" s="37">
        <f>[2]Lagledelse!M21</f>
        <v>0</v>
      </c>
      <c r="O21" s="34">
        <f>[2]Lagledelse!N21</f>
        <v>0</v>
      </c>
      <c r="P21" s="34">
        <f>[2]Lagledelse!O21</f>
        <v>0</v>
      </c>
      <c r="Q21" s="34">
        <f>[2]Lagledelse!P21</f>
        <v>0</v>
      </c>
      <c r="R21" s="37">
        <f>[2]Lagledelse!Q21</f>
        <v>0</v>
      </c>
      <c r="S21" s="34">
        <f>[2]Lagledelse!R21</f>
        <v>2015</v>
      </c>
      <c r="T21" s="34" t="str">
        <f>[2]Lagledelse!S21</f>
        <v xml:space="preserve">Aktivitetslederkurs (NIF) </v>
      </c>
    </row>
    <row r="22" spans="2:20" s="39" customFormat="1" ht="15" customHeight="1" x14ac:dyDescent="0.25">
      <c r="B22" s="32" t="str">
        <f>[2]Lagledelse!B22</f>
        <v>Trener</v>
      </c>
      <c r="C22" s="28">
        <f t="shared" si="0"/>
        <v>2005</v>
      </c>
      <c r="D22" s="33" t="str">
        <f>[2]Lagledelse!C22</f>
        <v>J05</v>
      </c>
      <c r="E22" s="26"/>
      <c r="F22" s="34" t="str">
        <f>[2]Lagledelse!E22</f>
        <v>Erling</v>
      </c>
      <c r="G22" s="34" t="str">
        <f>[2]Lagledelse!F22</f>
        <v>Kvernevik</v>
      </c>
      <c r="H22" s="34" t="str">
        <f>[2]Lagledelse!G22</f>
        <v>Kvistveien 1</v>
      </c>
      <c r="I22" s="35">
        <f>[2]Lagledelse!H22</f>
        <v>3114</v>
      </c>
      <c r="J22" s="34" t="str">
        <f>[2]Lagledelse!I22</f>
        <v>erlingkvik@gmail.com</v>
      </c>
      <c r="K22" s="35">
        <f>[2]Lagledelse!J22</f>
        <v>90047415</v>
      </c>
      <c r="L22" s="36">
        <f>[2]Lagledelse!K22</f>
        <v>0</v>
      </c>
      <c r="M22" s="28"/>
      <c r="N22" s="37">
        <f>[2]Lagledelse!M22</f>
        <v>0</v>
      </c>
      <c r="O22" s="34">
        <f>[2]Lagledelse!N22</f>
        <v>0</v>
      </c>
      <c r="P22" s="34">
        <f>[2]Lagledelse!O22</f>
        <v>0</v>
      </c>
      <c r="Q22" s="34">
        <f>[2]Lagledelse!P22</f>
        <v>0</v>
      </c>
      <c r="R22" s="37">
        <f>[2]Lagledelse!Q22</f>
        <v>0</v>
      </c>
      <c r="S22" s="34">
        <f>[2]Lagledelse!R22</f>
        <v>0</v>
      </c>
      <c r="T22" s="34">
        <f>[2]Lagledelse!S22</f>
        <v>0</v>
      </c>
    </row>
    <row r="23" spans="2:20" s="39" customFormat="1" ht="15" customHeight="1" x14ac:dyDescent="0.25">
      <c r="B23" s="32" t="str">
        <f>[2]Lagledelse!B23</f>
        <v>Lagleder</v>
      </c>
      <c r="C23" s="28">
        <f t="shared" si="0"/>
        <v>2005</v>
      </c>
      <c r="D23" s="33" t="str">
        <f>[2]Lagledelse!C23</f>
        <v>J05</v>
      </c>
      <c r="E23" s="26"/>
      <c r="F23" s="34" t="str">
        <f>[2]Lagledelse!E23</f>
        <v>Lisbet</v>
      </c>
      <c r="G23" s="34" t="str">
        <f>[2]Lagledelse!F23</f>
        <v>Tellefsen</v>
      </c>
      <c r="H23" s="34" t="str">
        <f>[2]Lagledelse!G23</f>
        <v>Gullregnveien 30</v>
      </c>
      <c r="I23" s="35">
        <f>[2]Lagledelse!H23</f>
        <v>3150</v>
      </c>
      <c r="J23" s="34" t="str">
        <f>[2]Lagledelse!I23</f>
        <v>lisbet.tel@gmail.com</v>
      </c>
      <c r="K23" s="35">
        <f>[2]Lagledelse!J23</f>
        <v>90627275</v>
      </c>
      <c r="L23" s="36">
        <f>[2]Lagledelse!K23</f>
        <v>27686</v>
      </c>
      <c r="M23" s="28"/>
      <c r="N23" s="37">
        <f>[2]Lagledelse!M23</f>
        <v>0</v>
      </c>
      <c r="O23" s="34">
        <f>[2]Lagledelse!N23</f>
        <v>0</v>
      </c>
      <c r="P23" s="34">
        <f>[2]Lagledelse!O23</f>
        <v>0</v>
      </c>
      <c r="Q23" s="34">
        <f>[2]Lagledelse!P23</f>
        <v>0</v>
      </c>
      <c r="R23" s="37">
        <f>[2]Lagledelse!Q23</f>
        <v>0</v>
      </c>
      <c r="S23" s="34">
        <f>[2]Lagledelse!R23</f>
        <v>0</v>
      </c>
      <c r="T23" s="34">
        <f>[2]Lagledelse!S23</f>
        <v>0</v>
      </c>
    </row>
    <row r="24" spans="2:20" s="39" customFormat="1" ht="15" customHeight="1" x14ac:dyDescent="0.25">
      <c r="B24" s="32">
        <f>[2]Lagledelse!B24</f>
        <v>0</v>
      </c>
      <c r="C24" s="28">
        <f t="shared" si="0"/>
        <v>0</v>
      </c>
      <c r="D24" s="33">
        <f>[2]Lagledelse!C24</f>
        <v>0</v>
      </c>
      <c r="E24" s="26"/>
      <c r="F24" s="34">
        <f>[2]Lagledelse!E24</f>
        <v>0</v>
      </c>
      <c r="G24" s="34">
        <f>[2]Lagledelse!F24</f>
        <v>0</v>
      </c>
      <c r="H24" s="34">
        <f>[2]Lagledelse!G24</f>
        <v>0</v>
      </c>
      <c r="I24" s="35">
        <f>[2]Lagledelse!H24</f>
        <v>0</v>
      </c>
      <c r="J24" s="34">
        <f>[2]Lagledelse!I24</f>
        <v>0</v>
      </c>
      <c r="K24" s="35">
        <f>[2]Lagledelse!J24</f>
        <v>0</v>
      </c>
      <c r="L24" s="36">
        <f>[2]Lagledelse!K24</f>
        <v>0</v>
      </c>
      <c r="M24" s="28"/>
      <c r="N24" s="37">
        <f>[2]Lagledelse!M24</f>
        <v>0</v>
      </c>
      <c r="O24" s="34">
        <f>[2]Lagledelse!N24</f>
        <v>0</v>
      </c>
      <c r="P24" s="34">
        <f>[2]Lagledelse!O24</f>
        <v>0</v>
      </c>
      <c r="Q24" s="34">
        <f>[2]Lagledelse!P24</f>
        <v>0</v>
      </c>
      <c r="R24" s="37">
        <f>[2]Lagledelse!Q24</f>
        <v>0</v>
      </c>
      <c r="S24" s="34">
        <f>[2]Lagledelse!R24</f>
        <v>0</v>
      </c>
      <c r="T24" s="34">
        <f>[2]Lagledelse!S24</f>
        <v>0</v>
      </c>
    </row>
    <row r="25" spans="2:20" s="39" customFormat="1" ht="15" customHeight="1" x14ac:dyDescent="0.25">
      <c r="B25" s="32">
        <f>[2]Lagledelse!B25</f>
        <v>0</v>
      </c>
      <c r="C25" s="28">
        <f t="shared" si="0"/>
        <v>0</v>
      </c>
      <c r="D25" s="33">
        <f>[2]Lagledelse!C25</f>
        <v>0</v>
      </c>
      <c r="E25" s="26"/>
      <c r="F25" s="34">
        <f>[2]Lagledelse!E25</f>
        <v>0</v>
      </c>
      <c r="G25" s="34">
        <f>[2]Lagledelse!F25</f>
        <v>0</v>
      </c>
      <c r="H25" s="34">
        <f>[2]Lagledelse!G25</f>
        <v>0</v>
      </c>
      <c r="I25" s="35">
        <f>[2]Lagledelse!H25</f>
        <v>0</v>
      </c>
      <c r="J25" s="34">
        <f>[2]Lagledelse!I25</f>
        <v>0</v>
      </c>
      <c r="K25" s="35">
        <f>[2]Lagledelse!J25</f>
        <v>0</v>
      </c>
      <c r="L25" s="36">
        <f>[2]Lagledelse!K25</f>
        <v>0</v>
      </c>
      <c r="M25" s="28"/>
      <c r="N25" s="37">
        <f>[2]Lagledelse!M25</f>
        <v>0</v>
      </c>
      <c r="O25" s="34">
        <f>[2]Lagledelse!N25</f>
        <v>0</v>
      </c>
      <c r="P25" s="34">
        <f>[2]Lagledelse!O25</f>
        <v>0</v>
      </c>
      <c r="Q25" s="34">
        <f>[2]Lagledelse!P25</f>
        <v>0</v>
      </c>
      <c r="R25" s="37">
        <f>[2]Lagledelse!Q25</f>
        <v>0</v>
      </c>
      <c r="S25" s="34">
        <f>[2]Lagledelse!R25</f>
        <v>0</v>
      </c>
      <c r="T25" s="34">
        <f>[2]Lagledelse!S25</f>
        <v>0</v>
      </c>
    </row>
    <row r="26" spans="2:20" s="39" customFormat="1" ht="15" customHeight="1" x14ac:dyDescent="0.25">
      <c r="B26" s="32">
        <f>[2]Lagledelse!B26</f>
        <v>0</v>
      </c>
      <c r="C26" s="28">
        <f t="shared" si="0"/>
        <v>0</v>
      </c>
      <c r="D26" s="33">
        <f>[2]Lagledelse!C26</f>
        <v>0</v>
      </c>
      <c r="E26" s="26"/>
      <c r="F26" s="34">
        <f>[2]Lagledelse!E26</f>
        <v>0</v>
      </c>
      <c r="G26" s="34">
        <f>[2]Lagledelse!F26</f>
        <v>0</v>
      </c>
      <c r="H26" s="34">
        <f>[2]Lagledelse!G26</f>
        <v>0</v>
      </c>
      <c r="I26" s="35">
        <f>[2]Lagledelse!H26</f>
        <v>0</v>
      </c>
      <c r="J26" s="34">
        <f>[2]Lagledelse!I26</f>
        <v>0</v>
      </c>
      <c r="K26" s="35">
        <f>[2]Lagledelse!J26</f>
        <v>0</v>
      </c>
      <c r="L26" s="36">
        <f>[2]Lagledelse!K26</f>
        <v>0</v>
      </c>
      <c r="M26" s="28"/>
      <c r="N26" s="37">
        <f>[2]Lagledelse!M26</f>
        <v>0</v>
      </c>
      <c r="O26" s="34">
        <f>[2]Lagledelse!N26</f>
        <v>0</v>
      </c>
      <c r="P26" s="34">
        <f>[2]Lagledelse!O26</f>
        <v>0</v>
      </c>
      <c r="Q26" s="34">
        <f>[2]Lagledelse!P26</f>
        <v>0</v>
      </c>
      <c r="R26" s="37">
        <f>[2]Lagledelse!Q26</f>
        <v>0</v>
      </c>
      <c r="S26" s="34">
        <f>[2]Lagledelse!R26</f>
        <v>0</v>
      </c>
      <c r="T26" s="34">
        <f>[2]Lagledelse!S26</f>
        <v>0</v>
      </c>
    </row>
    <row r="27" spans="2:20" s="39" customFormat="1" ht="15" customHeight="1" x14ac:dyDescent="0.25">
      <c r="B27" s="32">
        <f>[2]Lagledelse!B27</f>
        <v>0</v>
      </c>
      <c r="C27" s="28">
        <f t="shared" si="0"/>
        <v>0</v>
      </c>
      <c r="D27" s="33">
        <f>[2]Lagledelse!C27</f>
        <v>0</v>
      </c>
      <c r="E27" s="26"/>
      <c r="F27" s="34">
        <f>[2]Lagledelse!E27</f>
        <v>0</v>
      </c>
      <c r="G27" s="34">
        <f>[2]Lagledelse!F27</f>
        <v>0</v>
      </c>
      <c r="H27" s="34">
        <f>[2]Lagledelse!G27</f>
        <v>0</v>
      </c>
      <c r="I27" s="35">
        <f>[2]Lagledelse!H27</f>
        <v>0</v>
      </c>
      <c r="J27" s="34">
        <f>[2]Lagledelse!I27</f>
        <v>0</v>
      </c>
      <c r="K27" s="35">
        <f>[2]Lagledelse!J27</f>
        <v>0</v>
      </c>
      <c r="L27" s="36">
        <f>[2]Lagledelse!K27</f>
        <v>0</v>
      </c>
      <c r="M27" s="28"/>
      <c r="N27" s="37">
        <f>[2]Lagledelse!M27</f>
        <v>0</v>
      </c>
      <c r="O27" s="34">
        <f>[2]Lagledelse!N27</f>
        <v>0</v>
      </c>
      <c r="P27" s="34">
        <f>[2]Lagledelse!O27</f>
        <v>0</v>
      </c>
      <c r="Q27" s="34">
        <f>[2]Lagledelse!P27</f>
        <v>0</v>
      </c>
      <c r="R27" s="37">
        <f>[2]Lagledelse!Q27</f>
        <v>0</v>
      </c>
      <c r="S27" s="34">
        <f>[2]Lagledelse!R27</f>
        <v>0</v>
      </c>
      <c r="T27" s="34">
        <f>[2]Lagledelse!S27</f>
        <v>0</v>
      </c>
    </row>
    <row r="28" spans="2:20" s="39" customFormat="1" ht="15" customHeight="1" x14ac:dyDescent="0.25">
      <c r="B28" s="32">
        <f>[2]Lagledelse!B28</f>
        <v>0</v>
      </c>
      <c r="C28" s="28">
        <f t="shared" si="0"/>
        <v>0</v>
      </c>
      <c r="D28" s="33">
        <f>[2]Lagledelse!C28</f>
        <v>0</v>
      </c>
      <c r="E28" s="26"/>
      <c r="F28" s="34">
        <f>[2]Lagledelse!E28</f>
        <v>0</v>
      </c>
      <c r="G28" s="34">
        <f>[2]Lagledelse!F28</f>
        <v>0</v>
      </c>
      <c r="H28" s="34">
        <f>[2]Lagledelse!G28</f>
        <v>0</v>
      </c>
      <c r="I28" s="35">
        <f>[2]Lagledelse!H28</f>
        <v>0</v>
      </c>
      <c r="J28" s="34">
        <f>[2]Lagledelse!I28</f>
        <v>0</v>
      </c>
      <c r="K28" s="35">
        <f>[2]Lagledelse!J28</f>
        <v>0</v>
      </c>
      <c r="L28" s="36">
        <f>[2]Lagledelse!K28</f>
        <v>0</v>
      </c>
      <c r="M28" s="28"/>
      <c r="N28" s="37">
        <f>[2]Lagledelse!M28</f>
        <v>0</v>
      </c>
      <c r="O28" s="34">
        <f>[2]Lagledelse!N28</f>
        <v>0</v>
      </c>
      <c r="P28" s="34">
        <f>[2]Lagledelse!O28</f>
        <v>0</v>
      </c>
      <c r="Q28" s="34">
        <f>[2]Lagledelse!P28</f>
        <v>0</v>
      </c>
      <c r="R28" s="37">
        <f>[2]Lagledelse!Q28</f>
        <v>0</v>
      </c>
      <c r="S28" s="34">
        <f>[2]Lagledelse!R28</f>
        <v>0</v>
      </c>
      <c r="T28" s="34">
        <f>[2]Lagledelse!S28</f>
        <v>0</v>
      </c>
    </row>
    <row r="29" spans="2:20" s="39" customFormat="1" ht="15" customHeight="1" x14ac:dyDescent="0.25">
      <c r="B29" s="32">
        <f>[2]Lagledelse!B29</f>
        <v>0</v>
      </c>
      <c r="C29" s="28">
        <f t="shared" si="0"/>
        <v>0</v>
      </c>
      <c r="D29" s="33">
        <f>[2]Lagledelse!C29</f>
        <v>0</v>
      </c>
      <c r="E29" s="26"/>
      <c r="F29" s="34">
        <f>[2]Lagledelse!E29</f>
        <v>0</v>
      </c>
      <c r="G29" s="34">
        <f>[2]Lagledelse!F29</f>
        <v>0</v>
      </c>
      <c r="H29" s="34">
        <f>[2]Lagledelse!G29</f>
        <v>0</v>
      </c>
      <c r="I29" s="35">
        <f>[2]Lagledelse!H29</f>
        <v>0</v>
      </c>
      <c r="J29" s="34">
        <f>[2]Lagledelse!I29</f>
        <v>0</v>
      </c>
      <c r="K29" s="35">
        <f>[2]Lagledelse!J29</f>
        <v>0</v>
      </c>
      <c r="L29" s="36">
        <f>[2]Lagledelse!K29</f>
        <v>0</v>
      </c>
      <c r="M29" s="28"/>
      <c r="N29" s="37">
        <f>[2]Lagledelse!M29</f>
        <v>0</v>
      </c>
      <c r="O29" s="34">
        <f>[2]Lagledelse!N29</f>
        <v>0</v>
      </c>
      <c r="P29" s="34">
        <f>[2]Lagledelse!O29</f>
        <v>0</v>
      </c>
      <c r="Q29" s="34">
        <f>[2]Lagledelse!P29</f>
        <v>0</v>
      </c>
      <c r="R29" s="37">
        <f>[2]Lagledelse!Q29</f>
        <v>0</v>
      </c>
      <c r="S29" s="34">
        <f>[2]Lagledelse!R29</f>
        <v>0</v>
      </c>
      <c r="T29" s="34">
        <f>[2]Lagledelse!S29</f>
        <v>0</v>
      </c>
    </row>
    <row r="30" spans="2:20" s="39" customFormat="1" ht="15" customHeight="1" x14ac:dyDescent="0.25">
      <c r="B30" s="32">
        <f>[2]Lagledelse!B30</f>
        <v>0</v>
      </c>
      <c r="C30" s="28">
        <f t="shared" si="0"/>
        <v>0</v>
      </c>
      <c r="D30" s="33">
        <f>[2]Lagledelse!C30</f>
        <v>0</v>
      </c>
      <c r="E30" s="26"/>
      <c r="F30" s="34">
        <f>[2]Lagledelse!E30</f>
        <v>0</v>
      </c>
      <c r="G30" s="34">
        <f>[2]Lagledelse!F30</f>
        <v>0</v>
      </c>
      <c r="H30" s="34">
        <f>[2]Lagledelse!G30</f>
        <v>0</v>
      </c>
      <c r="I30" s="35">
        <f>[2]Lagledelse!H30</f>
        <v>0</v>
      </c>
      <c r="J30" s="34">
        <f>[2]Lagledelse!I30</f>
        <v>0</v>
      </c>
      <c r="K30" s="35">
        <f>[2]Lagledelse!J30</f>
        <v>0</v>
      </c>
      <c r="L30" s="36">
        <f>[2]Lagledelse!K30</f>
        <v>0</v>
      </c>
      <c r="M30" s="28"/>
      <c r="N30" s="37">
        <f>[2]Lagledelse!M30</f>
        <v>0</v>
      </c>
      <c r="O30" s="34">
        <f>[2]Lagledelse!N30</f>
        <v>0</v>
      </c>
      <c r="P30" s="34">
        <f>[2]Lagledelse!O30</f>
        <v>0</v>
      </c>
      <c r="Q30" s="34">
        <f>[2]Lagledelse!P30</f>
        <v>0</v>
      </c>
      <c r="R30" s="37">
        <f>[2]Lagledelse!Q30</f>
        <v>0</v>
      </c>
      <c r="S30" s="34">
        <f>[2]Lagledelse!R30</f>
        <v>0</v>
      </c>
      <c r="T30" s="34">
        <f>[2]Lagledelse!S30</f>
        <v>0</v>
      </c>
    </row>
    <row r="31" spans="2:20" s="39" customFormat="1" ht="15" customHeight="1" x14ac:dyDescent="0.25">
      <c r="B31" s="32">
        <f>[2]Lagledelse!B31</f>
        <v>0</v>
      </c>
      <c r="C31" s="28">
        <f t="shared" si="0"/>
        <v>0</v>
      </c>
      <c r="D31" s="33">
        <f>[2]Lagledelse!C31</f>
        <v>0</v>
      </c>
      <c r="E31" s="26"/>
      <c r="F31" s="34">
        <f>[2]Lagledelse!E31</f>
        <v>0</v>
      </c>
      <c r="G31" s="34">
        <f>[2]Lagledelse!F31</f>
        <v>0</v>
      </c>
      <c r="H31" s="34">
        <f>[2]Lagledelse!G31</f>
        <v>0</v>
      </c>
      <c r="I31" s="35">
        <f>[2]Lagledelse!H31</f>
        <v>0</v>
      </c>
      <c r="J31" s="34">
        <f>[2]Lagledelse!I31</f>
        <v>0</v>
      </c>
      <c r="K31" s="35">
        <f>[2]Lagledelse!J31</f>
        <v>0</v>
      </c>
      <c r="L31" s="36">
        <f>[2]Lagledelse!K31</f>
        <v>0</v>
      </c>
      <c r="M31" s="28"/>
      <c r="N31" s="37">
        <f>[2]Lagledelse!M31</f>
        <v>0</v>
      </c>
      <c r="O31" s="34">
        <f>[2]Lagledelse!N31</f>
        <v>0</v>
      </c>
      <c r="P31" s="34">
        <f>[2]Lagledelse!O31</f>
        <v>0</v>
      </c>
      <c r="Q31" s="34">
        <f>[2]Lagledelse!P31</f>
        <v>0</v>
      </c>
      <c r="R31" s="37">
        <f>[2]Lagledelse!Q31</f>
        <v>0</v>
      </c>
      <c r="S31" s="34">
        <f>[2]Lagledelse!R31</f>
        <v>0</v>
      </c>
      <c r="T31" s="34">
        <f>[2]Lagledelse!S31</f>
        <v>0</v>
      </c>
    </row>
    <row r="32" spans="2:20" s="39" customFormat="1" ht="15" customHeight="1" x14ac:dyDescent="0.25">
      <c r="B32" s="32">
        <f>[2]Lagledelse!B32</f>
        <v>0</v>
      </c>
      <c r="C32" s="28">
        <f t="shared" si="0"/>
        <v>0</v>
      </c>
      <c r="D32" s="33">
        <f>[2]Lagledelse!C32</f>
        <v>0</v>
      </c>
      <c r="E32" s="26"/>
      <c r="F32" s="34">
        <f>[2]Lagledelse!E32</f>
        <v>0</v>
      </c>
      <c r="G32" s="34">
        <f>[2]Lagledelse!F32</f>
        <v>0</v>
      </c>
      <c r="H32" s="34">
        <f>[2]Lagledelse!G32</f>
        <v>0</v>
      </c>
      <c r="I32" s="35">
        <f>[2]Lagledelse!H32</f>
        <v>0</v>
      </c>
      <c r="J32" s="34">
        <f>[2]Lagledelse!I32</f>
        <v>0</v>
      </c>
      <c r="K32" s="35">
        <f>[2]Lagledelse!J32</f>
        <v>0</v>
      </c>
      <c r="L32" s="36">
        <f>[2]Lagledelse!K32</f>
        <v>0</v>
      </c>
      <c r="M32" s="28"/>
      <c r="N32" s="37">
        <f>[2]Lagledelse!M32</f>
        <v>0</v>
      </c>
      <c r="O32" s="34">
        <f>[2]Lagledelse!N32</f>
        <v>0</v>
      </c>
      <c r="P32" s="34">
        <f>[2]Lagledelse!O32</f>
        <v>0</v>
      </c>
      <c r="Q32" s="34">
        <f>[2]Lagledelse!P32</f>
        <v>0</v>
      </c>
      <c r="R32" s="37">
        <f>[2]Lagledelse!Q32</f>
        <v>0</v>
      </c>
      <c r="S32" s="34">
        <f>[2]Lagledelse!R32</f>
        <v>0</v>
      </c>
      <c r="T32" s="34">
        <f>[2]Lagledelse!S32</f>
        <v>0</v>
      </c>
    </row>
    <row r="33" spans="2:20" s="39" customFormat="1" ht="15" customHeight="1" x14ac:dyDescent="0.25">
      <c r="B33" s="32">
        <f>[2]Lagledelse!B33</f>
        <v>0</v>
      </c>
      <c r="C33" s="28">
        <f t="shared" si="0"/>
        <v>0</v>
      </c>
      <c r="D33" s="33">
        <f>[2]Lagledelse!C33</f>
        <v>0</v>
      </c>
      <c r="E33" s="26"/>
      <c r="F33" s="34">
        <f>[2]Lagledelse!E33</f>
        <v>0</v>
      </c>
      <c r="G33" s="34">
        <f>[2]Lagledelse!F33</f>
        <v>0</v>
      </c>
      <c r="H33" s="34">
        <f>[2]Lagledelse!G33</f>
        <v>0</v>
      </c>
      <c r="I33" s="35">
        <f>[2]Lagledelse!H33</f>
        <v>0</v>
      </c>
      <c r="J33" s="34">
        <f>[2]Lagledelse!I33</f>
        <v>0</v>
      </c>
      <c r="K33" s="35">
        <f>[2]Lagledelse!J33</f>
        <v>0</v>
      </c>
      <c r="L33" s="36">
        <f>[2]Lagledelse!K33</f>
        <v>0</v>
      </c>
      <c r="M33" s="28"/>
      <c r="N33" s="37">
        <f>[2]Lagledelse!M33</f>
        <v>0</v>
      </c>
      <c r="O33" s="34">
        <f>[2]Lagledelse!N33</f>
        <v>0</v>
      </c>
      <c r="P33" s="34">
        <f>[2]Lagledelse!O33</f>
        <v>0</v>
      </c>
      <c r="Q33" s="34">
        <f>[2]Lagledelse!P33</f>
        <v>0</v>
      </c>
      <c r="R33" s="37">
        <f>[2]Lagledelse!Q33</f>
        <v>0</v>
      </c>
      <c r="S33" s="34">
        <f>[2]Lagledelse!R33</f>
        <v>0</v>
      </c>
      <c r="T33" s="34">
        <f>[2]Lagledelse!S33</f>
        <v>0</v>
      </c>
    </row>
    <row r="34" spans="2:20" s="39" customFormat="1" ht="15" customHeight="1" x14ac:dyDescent="0.25">
      <c r="B34" s="32">
        <f>[2]Lagledelse!B34</f>
        <v>0</v>
      </c>
      <c r="C34" s="28">
        <f t="shared" si="0"/>
        <v>0</v>
      </c>
      <c r="D34" s="33">
        <f>[2]Lagledelse!C34</f>
        <v>0</v>
      </c>
      <c r="E34" s="26"/>
      <c r="F34" s="34">
        <f>[2]Lagledelse!E34</f>
        <v>0</v>
      </c>
      <c r="G34" s="34">
        <f>[2]Lagledelse!F34</f>
        <v>0</v>
      </c>
      <c r="H34" s="34">
        <f>[2]Lagledelse!G34</f>
        <v>0</v>
      </c>
      <c r="I34" s="35">
        <f>[2]Lagledelse!H34</f>
        <v>0</v>
      </c>
      <c r="J34" s="34">
        <f>[2]Lagledelse!I34</f>
        <v>0</v>
      </c>
      <c r="K34" s="35">
        <f>[2]Lagledelse!J34</f>
        <v>0</v>
      </c>
      <c r="L34" s="36">
        <f>[2]Lagledelse!K34</f>
        <v>0</v>
      </c>
      <c r="M34" s="28"/>
      <c r="N34" s="37">
        <f>[2]Lagledelse!M34</f>
        <v>0</v>
      </c>
      <c r="O34" s="34">
        <f>[2]Lagledelse!N34</f>
        <v>0</v>
      </c>
      <c r="P34" s="34">
        <f>[2]Lagledelse!O34</f>
        <v>0</v>
      </c>
      <c r="Q34" s="34">
        <f>[2]Lagledelse!P34</f>
        <v>0</v>
      </c>
      <c r="R34" s="37">
        <f>[2]Lagledelse!Q34</f>
        <v>0</v>
      </c>
      <c r="S34" s="34">
        <f>[2]Lagledelse!R34</f>
        <v>0</v>
      </c>
      <c r="T34" s="34">
        <f>[2]Lagledelse!S34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kCCJAq8z0FvsmUa/RRWJs0IHrhz8ogG49tNoW5o3D0LihrE9nBbYLHPV9ApKR4pO6SntyI6I+18URGLAgyC5Qg==" saltValue="J85W8ysvGLH553jOqIGtjg==" spinCount="100000" sheet="1" objects="1" scenarios="1"/>
  <autoFilter ref="B8:D34"/>
  <mergeCells count="8">
    <mergeCell ref="C4:D4"/>
    <mergeCell ref="C5:D5"/>
    <mergeCell ref="F7:L7"/>
    <mergeCell ref="N7:S7"/>
    <mergeCell ref="I38:L38"/>
    <mergeCell ref="I39:L39"/>
    <mergeCell ref="I40:L40"/>
    <mergeCell ref="I41:L41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2006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[3]Lagledelse!C5</f>
        <v>42780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[3]Lagledelse!B10</f>
        <v>Hovedtrener</v>
      </c>
      <c r="C10" s="28">
        <f t="shared" ref="C10:C34" si="0">IF(OR(B10="Hovedtrener",B10="Årgangskoordinator",B10="Lagleder",B10="Trener",B10="Hjelpetrener"),$C$4,0)</f>
        <v>2006</v>
      </c>
      <c r="D10" s="33">
        <f>[3]Lagledelse!C10</f>
        <v>0</v>
      </c>
      <c r="E10" s="26"/>
      <c r="F10" s="34" t="str">
        <f>[3]Lagledelse!E10</f>
        <v>Ikke besluttet</v>
      </c>
      <c r="G10" s="34">
        <f>[3]Lagledelse!F10</f>
        <v>0</v>
      </c>
      <c r="H10" s="34">
        <f>[3]Lagledelse!G10</f>
        <v>0</v>
      </c>
      <c r="I10" s="35">
        <f>[3]Lagledelse!H10</f>
        <v>0</v>
      </c>
      <c r="J10" s="34">
        <f>[3]Lagledelse!I10</f>
        <v>0</v>
      </c>
      <c r="K10" s="35">
        <f>[3]Lagledelse!J10</f>
        <v>0</v>
      </c>
      <c r="L10" s="36">
        <f>[3]Lagledelse!K10</f>
        <v>0</v>
      </c>
      <c r="M10" s="28"/>
      <c r="N10" s="37">
        <f>[3]Lagledelse!M10</f>
        <v>0</v>
      </c>
      <c r="O10" s="34">
        <f>[3]Lagledelse!N10</f>
        <v>0</v>
      </c>
      <c r="P10" s="34">
        <f>[3]Lagledelse!O10</f>
        <v>0</v>
      </c>
      <c r="Q10" s="34">
        <f>[3]Lagledelse!P10</f>
        <v>0</v>
      </c>
      <c r="R10" s="37">
        <f>[3]Lagledelse!Q10</f>
        <v>0</v>
      </c>
      <c r="S10" s="34">
        <f>[3]Lagledelse!R10</f>
        <v>0</v>
      </c>
      <c r="T10" s="34">
        <f>[3]Lagledelse!S10</f>
        <v>0</v>
      </c>
    </row>
    <row r="11" spans="2:20" s="38" customFormat="1" ht="15" customHeight="1" x14ac:dyDescent="0.25">
      <c r="B11" s="32" t="str">
        <f>[3]Lagledelse!B11</f>
        <v>Årgangskoordinator</v>
      </c>
      <c r="C11" s="28">
        <f t="shared" si="0"/>
        <v>2006</v>
      </c>
      <c r="D11" s="33">
        <f>[3]Lagledelse!C11</f>
        <v>0</v>
      </c>
      <c r="E11" s="26"/>
      <c r="F11" s="34" t="str">
        <f>[3]Lagledelse!E11</f>
        <v>Helge</v>
      </c>
      <c r="G11" s="34" t="str">
        <f>[3]Lagledelse!F11</f>
        <v>Grønlid</v>
      </c>
      <c r="H11" s="34" t="str">
        <f>[3]Lagledelse!G11</f>
        <v>Teigenveien 11b</v>
      </c>
      <c r="I11" s="35">
        <f>[3]Lagledelse!H11</f>
        <v>3113</v>
      </c>
      <c r="J11" s="34" t="str">
        <f>[3]Lagledelse!I11</f>
        <v>Helge@gnpower.no</v>
      </c>
      <c r="K11" s="35">
        <f>[3]Lagledelse!J11</f>
        <v>45909999</v>
      </c>
      <c r="L11" s="36">
        <f>[3]Lagledelse!K11</f>
        <v>29566</v>
      </c>
      <c r="M11" s="28"/>
      <c r="N11" s="37">
        <f>[3]Lagledelse!M11</f>
        <v>0</v>
      </c>
      <c r="O11" s="34">
        <f>[3]Lagledelse!N11</f>
        <v>0</v>
      </c>
      <c r="P11" s="34">
        <f>[3]Lagledelse!O11</f>
        <v>0</v>
      </c>
      <c r="Q11" s="34">
        <f>[3]Lagledelse!P11</f>
        <v>0</v>
      </c>
      <c r="R11" s="37">
        <f>[3]Lagledelse!Q11</f>
        <v>0</v>
      </c>
      <c r="S11" s="34">
        <f>[3]Lagledelse!R11</f>
        <v>0</v>
      </c>
      <c r="T11" s="34">
        <f>[3]Lagledelse!S11</f>
        <v>0</v>
      </c>
    </row>
    <row r="12" spans="2:20" s="39" customFormat="1" ht="15" customHeight="1" x14ac:dyDescent="0.25">
      <c r="B12" s="32" t="str">
        <f>[3]Lagledelse!B12</f>
        <v>Lagleder</v>
      </c>
      <c r="C12" s="28">
        <f t="shared" si="0"/>
        <v>2006</v>
      </c>
      <c r="D12" s="33" t="str">
        <f>[3]Lagledelse!C12</f>
        <v>06H</v>
      </c>
      <c r="E12" s="26"/>
      <c r="F12" s="34" t="str">
        <f>[3]Lagledelse!E12</f>
        <v>Christian</v>
      </c>
      <c r="G12" s="34" t="str">
        <f>[3]Lagledelse!F12</f>
        <v>Berg</v>
      </c>
      <c r="H12" s="34" t="str">
        <f>[3]Lagledelse!G12</f>
        <v>Nedre Bogenvei 25a</v>
      </c>
      <c r="I12" s="35">
        <f>[3]Lagledelse!H12</f>
        <v>3150</v>
      </c>
      <c r="J12" s="34" t="str">
        <f>[3]Lagledelse!I12</f>
        <v>post@cberg.net</v>
      </c>
      <c r="K12" s="35">
        <f>[3]Lagledelse!J12</f>
        <v>99446699</v>
      </c>
      <c r="L12" s="36">
        <f>[3]Lagledelse!K12</f>
        <v>29074</v>
      </c>
      <c r="M12" s="28"/>
      <c r="N12" s="37">
        <f>[3]Lagledelse!M12</f>
        <v>0</v>
      </c>
      <c r="O12" s="34">
        <f>[3]Lagledelse!N12</f>
        <v>0</v>
      </c>
      <c r="P12" s="34">
        <f>[3]Lagledelse!O12</f>
        <v>0</v>
      </c>
      <c r="Q12" s="34">
        <f>[3]Lagledelse!P12</f>
        <v>0</v>
      </c>
      <c r="R12" s="37">
        <f>[3]Lagledelse!Q12</f>
        <v>0</v>
      </c>
      <c r="S12" s="34">
        <f>[3]Lagledelse!R12</f>
        <v>0</v>
      </c>
      <c r="T12" s="34">
        <f>[3]Lagledelse!S12</f>
        <v>0</v>
      </c>
    </row>
    <row r="13" spans="2:20" s="39" customFormat="1" ht="15" customHeight="1" x14ac:dyDescent="0.25">
      <c r="B13" s="32" t="str">
        <f>[3]Lagledelse!B13</f>
        <v>Trener</v>
      </c>
      <c r="C13" s="28">
        <f t="shared" si="0"/>
        <v>2006</v>
      </c>
      <c r="D13" s="33" t="str">
        <f>[3]Lagledelse!C13</f>
        <v>06H</v>
      </c>
      <c r="E13" s="26"/>
      <c r="F13" s="34" t="str">
        <f>[3]Lagledelse!E13</f>
        <v>Lee</v>
      </c>
      <c r="G13" s="34" t="str">
        <f>[3]Lagledelse!F13</f>
        <v>Stewensen</v>
      </c>
      <c r="H13" s="34" t="str">
        <f>[3]Lagledelse!G13</f>
        <v>Jarlsøveien 34a</v>
      </c>
      <c r="I13" s="35">
        <f>[3]Lagledelse!H13</f>
        <v>3124</v>
      </c>
      <c r="J13" s="34" t="str">
        <f>[3]Lagledelse!I13</f>
        <v>chesterlee1@hotmail.com</v>
      </c>
      <c r="K13" s="35">
        <f>[3]Lagledelse!J13</f>
        <v>93040700</v>
      </c>
      <c r="L13" s="36">
        <f>[3]Lagledelse!K13</f>
        <v>27921</v>
      </c>
      <c r="M13" s="28"/>
      <c r="N13" s="37">
        <f>[3]Lagledelse!M13</f>
        <v>0</v>
      </c>
      <c r="O13" s="34">
        <f>[3]Lagledelse!N13</f>
        <v>0</v>
      </c>
      <c r="P13" s="34">
        <f>[3]Lagledelse!O13</f>
        <v>0</v>
      </c>
      <c r="Q13" s="34">
        <f>[3]Lagledelse!P13</f>
        <v>0</v>
      </c>
      <c r="R13" s="37">
        <f>[3]Lagledelse!Q13</f>
        <v>0</v>
      </c>
      <c r="S13" s="34">
        <f>[3]Lagledelse!R13</f>
        <v>0</v>
      </c>
      <c r="T13" s="34">
        <f>[3]Lagledelse!S13</f>
        <v>0</v>
      </c>
    </row>
    <row r="14" spans="2:20" s="39" customFormat="1" ht="15" customHeight="1" x14ac:dyDescent="0.25">
      <c r="B14" s="32" t="str">
        <f>[3]Lagledelse!B14</f>
        <v>Lagleder</v>
      </c>
      <c r="C14" s="28">
        <f t="shared" si="0"/>
        <v>2006</v>
      </c>
      <c r="D14" s="33" t="str">
        <f>[3]Lagledelse!C14</f>
        <v>06J</v>
      </c>
      <c r="E14" s="26"/>
      <c r="F14" s="34" t="str">
        <f>[3]Lagledelse!E14</f>
        <v>Mona</v>
      </c>
      <c r="G14" s="34" t="str">
        <f>[3]Lagledelse!F14</f>
        <v>Bromark</v>
      </c>
      <c r="H14" s="34" t="str">
        <f>[3]Lagledelse!G14</f>
        <v>Granheimveien 10</v>
      </c>
      <c r="I14" s="35">
        <f>[3]Lagledelse!H14</f>
        <v>3114</v>
      </c>
      <c r="J14" s="34" t="str">
        <f>[3]Lagledelse!I14</f>
        <v>mona.bromark@gmail.com</v>
      </c>
      <c r="K14" s="35">
        <f>[3]Lagledelse!J14</f>
        <v>95756821</v>
      </c>
      <c r="L14" s="36">
        <f>[3]Lagledelse!K14</f>
        <v>0</v>
      </c>
      <c r="M14" s="28"/>
      <c r="N14" s="37">
        <f>[3]Lagledelse!M14</f>
        <v>0</v>
      </c>
      <c r="O14" s="34">
        <f>[3]Lagledelse!N14</f>
        <v>0</v>
      </c>
      <c r="P14" s="34">
        <f>[3]Lagledelse!O14</f>
        <v>0</v>
      </c>
      <c r="Q14" s="34">
        <f>[3]Lagledelse!P14</f>
        <v>0</v>
      </c>
      <c r="R14" s="37">
        <f>[3]Lagledelse!Q14</f>
        <v>0</v>
      </c>
      <c r="S14" s="34">
        <f>[3]Lagledelse!R14</f>
        <v>0</v>
      </c>
      <c r="T14" s="34">
        <f>[3]Lagledelse!S14</f>
        <v>0</v>
      </c>
    </row>
    <row r="15" spans="2:20" s="39" customFormat="1" ht="15" customHeight="1" x14ac:dyDescent="0.25">
      <c r="B15" s="32" t="str">
        <f>[3]Lagledelse!B15</f>
        <v>Trener</v>
      </c>
      <c r="C15" s="28">
        <f t="shared" si="0"/>
        <v>2006</v>
      </c>
      <c r="D15" s="33" t="str">
        <f>[3]Lagledelse!C15</f>
        <v>06J</v>
      </c>
      <c r="E15" s="26"/>
      <c r="F15" s="34" t="str">
        <f>[3]Lagledelse!E15</f>
        <v xml:space="preserve">Eva </v>
      </c>
      <c r="G15" s="34" t="str">
        <f>[3]Lagledelse!F15</f>
        <v>Bjørung</v>
      </c>
      <c r="H15" s="34" t="str">
        <f>[3]Lagledelse!G15</f>
        <v>Valløveien 46</v>
      </c>
      <c r="I15" s="35">
        <f>[3]Lagledelse!H15</f>
        <v>3150</v>
      </c>
      <c r="J15" s="34" t="str">
        <f>[3]Lagledelse!I15</f>
        <v>evabjorung@gmail.com</v>
      </c>
      <c r="K15" s="35">
        <f>[3]Lagledelse!J15</f>
        <v>40067458</v>
      </c>
      <c r="L15" s="36">
        <f>[3]Lagledelse!K15</f>
        <v>0</v>
      </c>
      <c r="M15" s="28"/>
      <c r="N15" s="37">
        <f>[3]Lagledelse!M15</f>
        <v>0</v>
      </c>
      <c r="O15" s="34">
        <f>[3]Lagledelse!N15</f>
        <v>0</v>
      </c>
      <c r="P15" s="34">
        <f>[3]Lagledelse!O15</f>
        <v>0</v>
      </c>
      <c r="Q15" s="34">
        <f>[3]Lagledelse!P15</f>
        <v>0</v>
      </c>
      <c r="R15" s="37">
        <f>[3]Lagledelse!Q15</f>
        <v>0</v>
      </c>
      <c r="S15" s="34">
        <f>[3]Lagledelse!R15</f>
        <v>0</v>
      </c>
      <c r="T15" s="34">
        <f>[3]Lagledelse!S15</f>
        <v>0</v>
      </c>
    </row>
    <row r="16" spans="2:20" s="39" customFormat="1" ht="15" customHeight="1" x14ac:dyDescent="0.25">
      <c r="B16" s="32" t="str">
        <f>[3]Lagledelse!B16</f>
        <v>Lagleder</v>
      </c>
      <c r="C16" s="28">
        <f t="shared" si="0"/>
        <v>2006</v>
      </c>
      <c r="D16" s="33" t="str">
        <f>[3]Lagledelse!C16</f>
        <v>06P</v>
      </c>
      <c r="E16" s="26"/>
      <c r="F16" s="34" t="str">
        <f>[3]Lagledelse!E16</f>
        <v>Peggy</v>
      </c>
      <c r="G16" s="34" t="str">
        <f>[3]Lagledelse!F16</f>
        <v>Brønstad</v>
      </c>
      <c r="H16" s="34" t="str">
        <f>[3]Lagledelse!G16</f>
        <v>Døsserødveien 19D</v>
      </c>
      <c r="I16" s="35">
        <f>[3]Lagledelse!H16</f>
        <v>3118</v>
      </c>
      <c r="J16" s="34" t="str">
        <f>[3]Lagledelse!I16</f>
        <v>peggy.bronstad@siv.no</v>
      </c>
      <c r="K16" s="35">
        <f>[3]Lagledelse!J16</f>
        <v>92093433</v>
      </c>
      <c r="L16" s="36">
        <f>[3]Lagledelse!K16</f>
        <v>26836</v>
      </c>
      <c r="M16" s="28"/>
      <c r="N16" s="37">
        <f>[3]Lagledelse!M16</f>
        <v>0</v>
      </c>
      <c r="O16" s="34">
        <f>[3]Lagledelse!N16</f>
        <v>0</v>
      </c>
      <c r="P16" s="34">
        <f>[3]Lagledelse!O16</f>
        <v>0</v>
      </c>
      <c r="Q16" s="34">
        <f>[3]Lagledelse!P16</f>
        <v>0</v>
      </c>
      <c r="R16" s="37">
        <f>[3]Lagledelse!Q16</f>
        <v>0</v>
      </c>
      <c r="S16" s="34">
        <f>[3]Lagledelse!R16</f>
        <v>0</v>
      </c>
      <c r="T16" s="34">
        <f>[3]Lagledelse!S16</f>
        <v>0</v>
      </c>
    </row>
    <row r="17" spans="2:20" s="39" customFormat="1" ht="15" customHeight="1" x14ac:dyDescent="0.25">
      <c r="B17" s="32" t="str">
        <f>[3]Lagledelse!B17</f>
        <v>Trener</v>
      </c>
      <c r="C17" s="28">
        <f t="shared" si="0"/>
        <v>2006</v>
      </c>
      <c r="D17" s="33" t="str">
        <f>[3]Lagledelse!C17</f>
        <v>06P1</v>
      </c>
      <c r="E17" s="26"/>
      <c r="F17" s="34" t="str">
        <f>[3]Lagledelse!E17</f>
        <v>Glenn</v>
      </c>
      <c r="G17" s="34" t="str">
        <f>[3]Lagledelse!F17</f>
        <v>Hansen</v>
      </c>
      <c r="H17" s="34" t="str">
        <f>[3]Lagledelse!G17</f>
        <v>Seljeveien 20</v>
      </c>
      <c r="I17" s="35">
        <f>[3]Lagledelse!H17</f>
        <v>3151</v>
      </c>
      <c r="J17" s="34" t="str">
        <f>[3]Lagledelse!I17</f>
        <v>glenn@revac.no</v>
      </c>
      <c r="K17" s="35">
        <f>[3]Lagledelse!J17</f>
        <v>41271723</v>
      </c>
      <c r="L17" s="36">
        <f>[3]Lagledelse!K17</f>
        <v>26571</v>
      </c>
      <c r="M17" s="28"/>
      <c r="N17" s="37">
        <f>[3]Lagledelse!M17</f>
        <v>0</v>
      </c>
      <c r="O17" s="34">
        <f>[3]Lagledelse!N17</f>
        <v>0</v>
      </c>
      <c r="P17" s="34">
        <f>[3]Lagledelse!O17</f>
        <v>0</v>
      </c>
      <c r="Q17" s="34">
        <f>[3]Lagledelse!P17</f>
        <v>0</v>
      </c>
      <c r="R17" s="37">
        <f>[3]Lagledelse!Q17</f>
        <v>0</v>
      </c>
      <c r="S17" s="34">
        <f>[3]Lagledelse!R17</f>
        <v>0</v>
      </c>
      <c r="T17" s="34">
        <f>[3]Lagledelse!S17</f>
        <v>0</v>
      </c>
    </row>
    <row r="18" spans="2:20" s="39" customFormat="1" ht="15" customHeight="1" x14ac:dyDescent="0.25">
      <c r="B18" s="32" t="str">
        <f>[3]Lagledelse!B18</f>
        <v>Trener</v>
      </c>
      <c r="C18" s="28">
        <f t="shared" si="0"/>
        <v>2006</v>
      </c>
      <c r="D18" s="33" t="str">
        <f>[3]Lagledelse!C18</f>
        <v>06P2</v>
      </c>
      <c r="E18" s="26"/>
      <c r="F18" s="34" t="str">
        <f>[3]Lagledelse!E18</f>
        <v>Eirik</v>
      </c>
      <c r="G18" s="34" t="str">
        <f>[3]Lagledelse!F18</f>
        <v>Hjardeng</v>
      </c>
      <c r="H18" s="34" t="str">
        <f>[3]Lagledelse!G18</f>
        <v>Roseveien 7</v>
      </c>
      <c r="I18" s="35">
        <f>[3]Lagledelse!H18</f>
        <v>3151</v>
      </c>
      <c r="J18" s="34" t="str">
        <f>[3]Lagledelse!I18</f>
        <v>eirikhjardeng@hotmail.com</v>
      </c>
      <c r="K18" s="35">
        <f>[3]Lagledelse!J18</f>
        <v>91322389</v>
      </c>
      <c r="L18" s="36">
        <f>[3]Lagledelse!K18</f>
        <v>27975</v>
      </c>
      <c r="M18" s="28"/>
      <c r="N18" s="37">
        <f>[3]Lagledelse!M18</f>
        <v>0</v>
      </c>
      <c r="O18" s="34">
        <f>[3]Lagledelse!N18</f>
        <v>0</v>
      </c>
      <c r="P18" s="34">
        <f>[3]Lagledelse!O18</f>
        <v>0</v>
      </c>
      <c r="Q18" s="34">
        <f>[3]Lagledelse!P18</f>
        <v>0</v>
      </c>
      <c r="R18" s="37">
        <f>[3]Lagledelse!Q18</f>
        <v>0</v>
      </c>
      <c r="S18" s="34">
        <f>[3]Lagledelse!R18</f>
        <v>0</v>
      </c>
      <c r="T18" s="34">
        <f>[3]Lagledelse!S18</f>
        <v>0</v>
      </c>
    </row>
    <row r="19" spans="2:20" s="39" customFormat="1" ht="15" customHeight="1" x14ac:dyDescent="0.25">
      <c r="B19" s="32" t="str">
        <f>[3]Lagledelse!B19</f>
        <v>Lagleder</v>
      </c>
      <c r="C19" s="28">
        <f t="shared" si="0"/>
        <v>2006</v>
      </c>
      <c r="D19" s="33" t="str">
        <f>[3]Lagledelse!C19</f>
        <v>06R</v>
      </c>
      <c r="E19" s="26"/>
      <c r="F19" s="34" t="str">
        <f>[3]Lagledelse!E19</f>
        <v>Kim</v>
      </c>
      <c r="G19" s="34" t="str">
        <f>[3]Lagledelse!F19</f>
        <v>Haugan</v>
      </c>
      <c r="H19" s="34" t="str">
        <f>[3]Lagledelse!G19</f>
        <v>Bekketjønnvien 15</v>
      </c>
      <c r="I19" s="35">
        <f>[3]Lagledelse!H19</f>
        <v>3114</v>
      </c>
      <c r="J19" s="34" t="str">
        <f>[3]Lagledelse!I19</f>
        <v>kim_haugan@hotmail.com</v>
      </c>
      <c r="K19" s="35">
        <f>[3]Lagledelse!J19</f>
        <v>90553695</v>
      </c>
      <c r="L19" s="36">
        <f>[3]Lagledelse!K19</f>
        <v>29005</v>
      </c>
      <c r="M19" s="28"/>
      <c r="N19" s="37">
        <f>[3]Lagledelse!M19</f>
        <v>0</v>
      </c>
      <c r="O19" s="34">
        <f>[3]Lagledelse!N19</f>
        <v>0</v>
      </c>
      <c r="P19" s="34">
        <f>[3]Lagledelse!O19</f>
        <v>0</v>
      </c>
      <c r="Q19" s="34">
        <f>[3]Lagledelse!P19</f>
        <v>0</v>
      </c>
      <c r="R19" s="37">
        <f>[3]Lagledelse!Q19</f>
        <v>0</v>
      </c>
      <c r="S19" s="34">
        <f>[3]Lagledelse!R19</f>
        <v>0</v>
      </c>
      <c r="T19" s="34">
        <f>[3]Lagledelse!S19</f>
        <v>0</v>
      </c>
    </row>
    <row r="20" spans="2:20" s="39" customFormat="1" ht="15" customHeight="1" x14ac:dyDescent="0.25">
      <c r="B20" s="32" t="str">
        <f>[3]Lagledelse!B20</f>
        <v>Trener</v>
      </c>
      <c r="C20" s="28">
        <f t="shared" si="0"/>
        <v>2006</v>
      </c>
      <c r="D20" s="33" t="str">
        <f>[3]Lagledelse!C20</f>
        <v>06R1</v>
      </c>
      <c r="E20" s="26"/>
      <c r="F20" s="34" t="str">
        <f>[3]Lagledelse!E20</f>
        <v>Thomas</v>
      </c>
      <c r="G20" s="34" t="str">
        <f>[3]Lagledelse!F20</f>
        <v>Rivenes</v>
      </c>
      <c r="H20" s="34" t="str">
        <f>[3]Lagledelse!G20</f>
        <v>Rønningveien 3</v>
      </c>
      <c r="I20" s="35">
        <f>[3]Lagledelse!H20</f>
        <v>3153</v>
      </c>
      <c r="J20" s="34" t="str">
        <f>[3]Lagledelse!I20</f>
        <v>thomas.rivenes@hotmail.com</v>
      </c>
      <c r="K20" s="35">
        <f>[3]Lagledelse!J20</f>
        <v>47489218</v>
      </c>
      <c r="L20" s="36">
        <f>[3]Lagledelse!K20</f>
        <v>26783</v>
      </c>
      <c r="M20" s="28"/>
      <c r="N20" s="37">
        <f>[3]Lagledelse!M20</f>
        <v>0</v>
      </c>
      <c r="O20" s="34">
        <f>[3]Lagledelse!N20</f>
        <v>0</v>
      </c>
      <c r="P20" s="34">
        <f>[3]Lagledelse!O20</f>
        <v>0</v>
      </c>
      <c r="Q20" s="34">
        <f>[3]Lagledelse!P20</f>
        <v>0</v>
      </c>
      <c r="R20" s="37">
        <f>[3]Lagledelse!Q20</f>
        <v>0</v>
      </c>
      <c r="S20" s="34">
        <f>[3]Lagledelse!R20</f>
        <v>0</v>
      </c>
      <c r="T20" s="34">
        <f>[3]Lagledelse!S20</f>
        <v>0</v>
      </c>
    </row>
    <row r="21" spans="2:20" s="39" customFormat="1" ht="15" customHeight="1" x14ac:dyDescent="0.25">
      <c r="B21" s="32" t="str">
        <f>[3]Lagledelse!B21</f>
        <v>Trener</v>
      </c>
      <c r="C21" s="28">
        <f t="shared" si="0"/>
        <v>2006</v>
      </c>
      <c r="D21" s="33" t="str">
        <f>[3]Lagledelse!C21</f>
        <v>06R2</v>
      </c>
      <c r="E21" s="26"/>
      <c r="F21" s="34" t="str">
        <f>[3]Lagledelse!E21</f>
        <v>Terje</v>
      </c>
      <c r="G21" s="34" t="str">
        <f>[3]Lagledelse!F21</f>
        <v>Bjørnstad</v>
      </c>
      <c r="H21" s="34" t="str">
        <f>[3]Lagledelse!G21</f>
        <v>Gneisveien 1</v>
      </c>
      <c r="I21" s="35">
        <f>[3]Lagledelse!H21</f>
        <v>3154</v>
      </c>
      <c r="J21" s="34" t="str">
        <f>[3]Lagledelse!I21</f>
        <v>bjornstad29@gmail.com</v>
      </c>
      <c r="K21" s="35">
        <f>[3]Lagledelse!J21</f>
        <v>92090741</v>
      </c>
      <c r="L21" s="36">
        <f>[3]Lagledelse!K21</f>
        <v>26045</v>
      </c>
      <c r="M21" s="28"/>
      <c r="N21" s="37">
        <f>[3]Lagledelse!M21</f>
        <v>0</v>
      </c>
      <c r="O21" s="34">
        <f>[3]Lagledelse!N21</f>
        <v>0</v>
      </c>
      <c r="P21" s="34">
        <f>[3]Lagledelse!O21</f>
        <v>0</v>
      </c>
      <c r="Q21" s="34">
        <f>[3]Lagledelse!P21</f>
        <v>0</v>
      </c>
      <c r="R21" s="37">
        <f>[3]Lagledelse!Q21</f>
        <v>0</v>
      </c>
      <c r="S21" s="34">
        <f>[3]Lagledelse!R21</f>
        <v>0</v>
      </c>
      <c r="T21" s="34">
        <f>[3]Lagledelse!S21</f>
        <v>0</v>
      </c>
    </row>
    <row r="22" spans="2:20" s="39" customFormat="1" ht="15" customHeight="1" x14ac:dyDescent="0.25">
      <c r="B22" s="32" t="str">
        <f>[3]Lagledelse!B22</f>
        <v>Trener</v>
      </c>
      <c r="C22" s="28">
        <f t="shared" si="0"/>
        <v>2006</v>
      </c>
      <c r="D22" s="33">
        <f>[3]Lagledelse!C22</f>
        <v>0</v>
      </c>
      <c r="E22" s="26"/>
      <c r="F22" s="34">
        <f>[3]Lagledelse!E22</f>
        <v>0</v>
      </c>
      <c r="G22" s="34">
        <f>[3]Lagledelse!F22</f>
        <v>0</v>
      </c>
      <c r="H22" s="34">
        <f>[3]Lagledelse!G22</f>
        <v>0</v>
      </c>
      <c r="I22" s="35">
        <f>[3]Lagledelse!H22</f>
        <v>0</v>
      </c>
      <c r="J22" s="34">
        <f>[3]Lagledelse!I22</f>
        <v>0</v>
      </c>
      <c r="K22" s="35">
        <f>[3]Lagledelse!J22</f>
        <v>0</v>
      </c>
      <c r="L22" s="36">
        <f>[3]Lagledelse!K22</f>
        <v>0</v>
      </c>
      <c r="M22" s="28"/>
      <c r="N22" s="37">
        <f>[3]Lagledelse!M22</f>
        <v>0</v>
      </c>
      <c r="O22" s="34">
        <f>[3]Lagledelse!N22</f>
        <v>0</v>
      </c>
      <c r="P22" s="34">
        <f>[3]Lagledelse!O22</f>
        <v>0</v>
      </c>
      <c r="Q22" s="34">
        <f>[3]Lagledelse!P22</f>
        <v>0</v>
      </c>
      <c r="R22" s="37">
        <f>[3]Lagledelse!Q22</f>
        <v>0</v>
      </c>
      <c r="S22" s="34">
        <f>[3]Lagledelse!R22</f>
        <v>0</v>
      </c>
      <c r="T22" s="34">
        <f>[3]Lagledelse!S22</f>
        <v>0</v>
      </c>
    </row>
    <row r="23" spans="2:20" s="39" customFormat="1" ht="15" customHeight="1" x14ac:dyDescent="0.25">
      <c r="B23" s="32" t="str">
        <f>[3]Lagledelse!B23</f>
        <v>Lagleder</v>
      </c>
      <c r="C23" s="28">
        <f t="shared" si="0"/>
        <v>2006</v>
      </c>
      <c r="D23" s="33" t="str">
        <f>[3]Lagledelse!C23</f>
        <v>06S1</v>
      </c>
      <c r="E23" s="26"/>
      <c r="F23" s="34" t="str">
        <f>[3]Lagledelse!E23</f>
        <v>Turid</v>
      </c>
      <c r="G23" s="34" t="str">
        <f>[3]Lagledelse!F23</f>
        <v>Ottestad Johnsen</v>
      </c>
      <c r="H23" s="34" t="str">
        <f>[3]Lagledelse!G23</f>
        <v>Lyngveien 27</v>
      </c>
      <c r="I23" s="35">
        <f>[3]Lagledelse!H23</f>
        <v>3118</v>
      </c>
      <c r="J23" s="34" t="str">
        <f>[3]Lagledelse!I23</f>
        <v>turidojo@gmail.com</v>
      </c>
      <c r="K23" s="35">
        <f>[3]Lagledelse!J23</f>
        <v>95807688</v>
      </c>
      <c r="L23" s="36">
        <f>[3]Lagledelse!K23</f>
        <v>0</v>
      </c>
      <c r="M23" s="28"/>
      <c r="N23" s="37">
        <f>[3]Lagledelse!M23</f>
        <v>2012</v>
      </c>
      <c r="O23" s="34" t="str">
        <f>[3]Lagledelse!N23</f>
        <v>X</v>
      </c>
      <c r="P23" s="34">
        <f>[3]Lagledelse!O23</f>
        <v>0</v>
      </c>
      <c r="Q23" s="34">
        <f>[3]Lagledelse!P23</f>
        <v>0</v>
      </c>
      <c r="R23" s="37">
        <f>[3]Lagledelse!Q23</f>
        <v>0</v>
      </c>
      <c r="S23" s="34">
        <f>[3]Lagledelse!R23</f>
        <v>0</v>
      </c>
      <c r="T23" s="34">
        <f>[3]Lagledelse!S23</f>
        <v>0</v>
      </c>
    </row>
    <row r="24" spans="2:20" s="39" customFormat="1" ht="15" customHeight="1" x14ac:dyDescent="0.25">
      <c r="B24" s="32" t="str">
        <f>[3]Lagledelse!B24</f>
        <v>Trener</v>
      </c>
      <c r="C24" s="28">
        <f t="shared" si="0"/>
        <v>2006</v>
      </c>
      <c r="D24" s="33" t="str">
        <f>[3]Lagledelse!C24</f>
        <v>06S1</v>
      </c>
      <c r="E24" s="26"/>
      <c r="F24" s="34" t="str">
        <f>[3]Lagledelse!E24</f>
        <v>Jon Olaf</v>
      </c>
      <c r="G24" s="34" t="str">
        <f>[3]Lagledelse!F24</f>
        <v>Sanne</v>
      </c>
      <c r="H24" s="34" t="str">
        <f>[3]Lagledelse!G24</f>
        <v>Lyngveien 23b</v>
      </c>
      <c r="I24" s="35">
        <f>[3]Lagledelse!H24</f>
        <v>3118</v>
      </c>
      <c r="J24" s="34" t="str">
        <f>[3]Lagledelse!I24</f>
        <v>jonosanne@hotmail.com</v>
      </c>
      <c r="K24" s="35">
        <f>[3]Lagledelse!J24</f>
        <v>48169530</v>
      </c>
      <c r="L24" s="36">
        <f>[3]Lagledelse!K24</f>
        <v>0</v>
      </c>
      <c r="M24" s="28"/>
      <c r="N24" s="37">
        <f>[3]Lagledelse!M24</f>
        <v>0</v>
      </c>
      <c r="O24" s="34">
        <f>[3]Lagledelse!N24</f>
        <v>0</v>
      </c>
      <c r="P24" s="34">
        <f>[3]Lagledelse!O24</f>
        <v>0</v>
      </c>
      <c r="Q24" s="34">
        <f>[3]Lagledelse!P24</f>
        <v>0</v>
      </c>
      <c r="R24" s="37">
        <f>[3]Lagledelse!Q24</f>
        <v>0</v>
      </c>
      <c r="S24" s="34">
        <f>[3]Lagledelse!R24</f>
        <v>0</v>
      </c>
      <c r="T24" s="34">
        <f>[3]Lagledelse!S24</f>
        <v>0</v>
      </c>
    </row>
    <row r="25" spans="2:20" s="39" customFormat="1" ht="15" customHeight="1" x14ac:dyDescent="0.25">
      <c r="B25" s="32" t="str">
        <f>[3]Lagledelse!B25</f>
        <v>Trener</v>
      </c>
      <c r="C25" s="28">
        <f t="shared" si="0"/>
        <v>2006</v>
      </c>
      <c r="D25" s="33" t="str">
        <f>[3]Lagledelse!C25</f>
        <v>06J</v>
      </c>
      <c r="E25" s="26"/>
      <c r="F25" s="34" t="str">
        <f>[3]Lagledelse!E25</f>
        <v>Ole</v>
      </c>
      <c r="G25" s="34" t="str">
        <f>[3]Lagledelse!F25</f>
        <v>Bredesmo Klaussen</v>
      </c>
      <c r="H25" s="34" t="str">
        <f>[3]Lagledelse!G25</f>
        <v>Bregneveien 16</v>
      </c>
      <c r="I25" s="35">
        <f>[3]Lagledelse!H25</f>
        <v>3154</v>
      </c>
      <c r="J25" s="34" t="str">
        <f>[3]Lagledelse!I25</f>
        <v>ole447@gmail.com</v>
      </c>
      <c r="K25" s="35">
        <f>[3]Lagledelse!J25</f>
        <v>97883569</v>
      </c>
      <c r="L25" s="36">
        <f>[3]Lagledelse!K25</f>
        <v>0</v>
      </c>
      <c r="M25" s="28"/>
      <c r="N25" s="37">
        <f>[3]Lagledelse!M25</f>
        <v>0</v>
      </c>
      <c r="O25" s="34">
        <f>[3]Lagledelse!N25</f>
        <v>0</v>
      </c>
      <c r="P25" s="34">
        <f>[3]Lagledelse!O25</f>
        <v>0</v>
      </c>
      <c r="Q25" s="34">
        <f>[3]Lagledelse!P25</f>
        <v>0</v>
      </c>
      <c r="R25" s="37">
        <f>[3]Lagledelse!Q25</f>
        <v>0</v>
      </c>
      <c r="S25" s="34">
        <f>[3]Lagledelse!R25</f>
        <v>0</v>
      </c>
      <c r="T25" s="34">
        <f>[3]Lagledelse!S25</f>
        <v>0</v>
      </c>
    </row>
    <row r="26" spans="2:20" s="39" customFormat="1" ht="15" customHeight="1" x14ac:dyDescent="0.25">
      <c r="B26" s="32" t="str">
        <f>[3]Lagledelse!B26</f>
        <v>Trener</v>
      </c>
      <c r="C26" s="28">
        <f t="shared" si="0"/>
        <v>2006</v>
      </c>
      <c r="D26" s="33" t="str">
        <f>[3]Lagledelse!C26</f>
        <v>06J</v>
      </c>
      <c r="E26" s="26"/>
      <c r="F26" s="34" t="str">
        <f>[3]Lagledelse!E26</f>
        <v xml:space="preserve">Stian </v>
      </c>
      <c r="G26" s="34" t="str">
        <f>[3]Lagledelse!F26</f>
        <v>Lyngås</v>
      </c>
      <c r="H26" s="34">
        <f>[3]Lagledelse!G26</f>
        <v>0</v>
      </c>
      <c r="I26" s="35">
        <f>[3]Lagledelse!H26</f>
        <v>3154</v>
      </c>
      <c r="J26" s="34" t="str">
        <f>[3]Lagledelse!I26</f>
        <v>walaroo2@hotmail.com</v>
      </c>
      <c r="K26" s="35">
        <f>[3]Lagledelse!J26</f>
        <v>97037192</v>
      </c>
      <c r="L26" s="36">
        <f>[3]Lagledelse!K26</f>
        <v>0</v>
      </c>
      <c r="M26" s="28"/>
      <c r="N26" s="37">
        <f>[3]Lagledelse!M26</f>
        <v>0</v>
      </c>
      <c r="O26" s="34">
        <f>[3]Lagledelse!N26</f>
        <v>0</v>
      </c>
      <c r="P26" s="34">
        <f>[3]Lagledelse!O26</f>
        <v>0</v>
      </c>
      <c r="Q26" s="34">
        <f>[3]Lagledelse!P26</f>
        <v>0</v>
      </c>
      <c r="R26" s="37">
        <f>[3]Lagledelse!Q26</f>
        <v>0</v>
      </c>
      <c r="S26" s="34">
        <f>[3]Lagledelse!R26</f>
        <v>0</v>
      </c>
      <c r="T26" s="34">
        <f>[3]Lagledelse!S26</f>
        <v>0</v>
      </c>
    </row>
    <row r="27" spans="2:20" s="39" customFormat="1" ht="15" customHeight="1" x14ac:dyDescent="0.25">
      <c r="B27" s="32">
        <f>[3]Lagledelse!B27</f>
        <v>0</v>
      </c>
      <c r="C27" s="28">
        <f t="shared" si="0"/>
        <v>0</v>
      </c>
      <c r="D27" s="33">
        <f>[3]Lagledelse!C27</f>
        <v>0</v>
      </c>
      <c r="E27" s="26"/>
      <c r="F27" s="34">
        <f>[3]Lagledelse!E27</f>
        <v>0</v>
      </c>
      <c r="G27" s="34">
        <f>[3]Lagledelse!F27</f>
        <v>0</v>
      </c>
      <c r="H27" s="34">
        <f>[3]Lagledelse!G27</f>
        <v>0</v>
      </c>
      <c r="I27" s="35">
        <f>[3]Lagledelse!H27</f>
        <v>0</v>
      </c>
      <c r="J27" s="34">
        <f>[3]Lagledelse!I27</f>
        <v>0</v>
      </c>
      <c r="K27" s="35">
        <f>[3]Lagledelse!J27</f>
        <v>0</v>
      </c>
      <c r="L27" s="36">
        <f>[3]Lagledelse!K27</f>
        <v>0</v>
      </c>
      <c r="M27" s="28"/>
      <c r="N27" s="37">
        <f>[3]Lagledelse!M27</f>
        <v>0</v>
      </c>
      <c r="O27" s="34">
        <f>[3]Lagledelse!N27</f>
        <v>0</v>
      </c>
      <c r="P27" s="34">
        <f>[3]Lagledelse!O27</f>
        <v>0</v>
      </c>
      <c r="Q27" s="34">
        <f>[3]Lagledelse!P27</f>
        <v>0</v>
      </c>
      <c r="R27" s="37">
        <f>[3]Lagledelse!Q27</f>
        <v>0</v>
      </c>
      <c r="S27" s="34">
        <f>[3]Lagledelse!R27</f>
        <v>0</v>
      </c>
      <c r="T27" s="34">
        <f>[3]Lagledelse!S27</f>
        <v>0</v>
      </c>
    </row>
    <row r="28" spans="2:20" s="39" customFormat="1" ht="15" customHeight="1" x14ac:dyDescent="0.25">
      <c r="B28" s="32">
        <f>[3]Lagledelse!B28</f>
        <v>0</v>
      </c>
      <c r="C28" s="28">
        <f t="shared" si="0"/>
        <v>0</v>
      </c>
      <c r="D28" s="33">
        <f>[3]Lagledelse!C28</f>
        <v>0</v>
      </c>
      <c r="E28" s="26"/>
      <c r="F28" s="34">
        <f>[3]Lagledelse!E28</f>
        <v>0</v>
      </c>
      <c r="G28" s="34">
        <f>[3]Lagledelse!F28</f>
        <v>0</v>
      </c>
      <c r="H28" s="34">
        <f>[3]Lagledelse!G28</f>
        <v>0</v>
      </c>
      <c r="I28" s="35">
        <f>[3]Lagledelse!H28</f>
        <v>0</v>
      </c>
      <c r="J28" s="34">
        <f>[3]Lagledelse!I28</f>
        <v>0</v>
      </c>
      <c r="K28" s="35">
        <f>[3]Lagledelse!J28</f>
        <v>0</v>
      </c>
      <c r="L28" s="36">
        <f>[3]Lagledelse!K28</f>
        <v>0</v>
      </c>
      <c r="M28" s="28"/>
      <c r="N28" s="37">
        <f>[3]Lagledelse!M28</f>
        <v>0</v>
      </c>
      <c r="O28" s="34">
        <f>[3]Lagledelse!N28</f>
        <v>0</v>
      </c>
      <c r="P28" s="34">
        <f>[3]Lagledelse!O28</f>
        <v>0</v>
      </c>
      <c r="Q28" s="34">
        <f>[3]Lagledelse!P28</f>
        <v>0</v>
      </c>
      <c r="R28" s="37">
        <f>[3]Lagledelse!Q28</f>
        <v>0</v>
      </c>
      <c r="S28" s="34">
        <f>[3]Lagledelse!R28</f>
        <v>0</v>
      </c>
      <c r="T28" s="34">
        <f>[3]Lagledelse!S28</f>
        <v>0</v>
      </c>
    </row>
    <row r="29" spans="2:20" s="39" customFormat="1" ht="15" customHeight="1" x14ac:dyDescent="0.25">
      <c r="B29" s="32">
        <f>[3]Lagledelse!B29</f>
        <v>0</v>
      </c>
      <c r="C29" s="28">
        <f t="shared" si="0"/>
        <v>0</v>
      </c>
      <c r="D29" s="33">
        <f>[3]Lagledelse!C29</f>
        <v>0</v>
      </c>
      <c r="E29" s="26"/>
      <c r="F29" s="34">
        <f>[3]Lagledelse!E29</f>
        <v>0</v>
      </c>
      <c r="G29" s="34">
        <f>[3]Lagledelse!F29</f>
        <v>0</v>
      </c>
      <c r="H29" s="34">
        <f>[3]Lagledelse!G29</f>
        <v>0</v>
      </c>
      <c r="I29" s="35">
        <f>[3]Lagledelse!H29</f>
        <v>0</v>
      </c>
      <c r="J29" s="34">
        <f>[3]Lagledelse!I29</f>
        <v>0</v>
      </c>
      <c r="K29" s="35">
        <f>[3]Lagledelse!J29</f>
        <v>0</v>
      </c>
      <c r="L29" s="36">
        <f>[3]Lagledelse!K29</f>
        <v>0</v>
      </c>
      <c r="M29" s="28"/>
      <c r="N29" s="37">
        <f>[3]Lagledelse!M29</f>
        <v>0</v>
      </c>
      <c r="O29" s="34">
        <f>[3]Lagledelse!N29</f>
        <v>0</v>
      </c>
      <c r="P29" s="34">
        <f>[3]Lagledelse!O29</f>
        <v>0</v>
      </c>
      <c r="Q29" s="34">
        <f>[3]Lagledelse!P29</f>
        <v>0</v>
      </c>
      <c r="R29" s="37">
        <f>[3]Lagledelse!Q29</f>
        <v>0</v>
      </c>
      <c r="S29" s="34">
        <f>[3]Lagledelse!R29</f>
        <v>0</v>
      </c>
      <c r="T29" s="34">
        <f>[3]Lagledelse!S29</f>
        <v>0</v>
      </c>
    </row>
    <row r="30" spans="2:20" s="39" customFormat="1" ht="15" customHeight="1" x14ac:dyDescent="0.25">
      <c r="B30" s="32">
        <f>[3]Lagledelse!B30</f>
        <v>0</v>
      </c>
      <c r="C30" s="28">
        <f t="shared" si="0"/>
        <v>0</v>
      </c>
      <c r="D30" s="33">
        <f>[3]Lagledelse!C30</f>
        <v>0</v>
      </c>
      <c r="E30" s="26"/>
      <c r="F30" s="34">
        <f>[3]Lagledelse!E30</f>
        <v>0</v>
      </c>
      <c r="G30" s="34">
        <f>[3]Lagledelse!F30</f>
        <v>0</v>
      </c>
      <c r="H30" s="34">
        <f>[3]Lagledelse!G30</f>
        <v>0</v>
      </c>
      <c r="I30" s="35">
        <f>[3]Lagledelse!H30</f>
        <v>0</v>
      </c>
      <c r="J30" s="34">
        <f>[3]Lagledelse!I30</f>
        <v>0</v>
      </c>
      <c r="K30" s="35">
        <f>[3]Lagledelse!J30</f>
        <v>0</v>
      </c>
      <c r="L30" s="36">
        <f>[3]Lagledelse!K30</f>
        <v>0</v>
      </c>
      <c r="M30" s="28"/>
      <c r="N30" s="37">
        <f>[3]Lagledelse!M30</f>
        <v>0</v>
      </c>
      <c r="O30" s="34">
        <f>[3]Lagledelse!N30</f>
        <v>0</v>
      </c>
      <c r="P30" s="34">
        <f>[3]Lagledelse!O30</f>
        <v>0</v>
      </c>
      <c r="Q30" s="34">
        <f>[3]Lagledelse!P30</f>
        <v>0</v>
      </c>
      <c r="R30" s="37">
        <f>[3]Lagledelse!Q30</f>
        <v>0</v>
      </c>
      <c r="S30" s="34">
        <f>[3]Lagledelse!R30</f>
        <v>0</v>
      </c>
      <c r="T30" s="34">
        <f>[3]Lagledelse!S30</f>
        <v>0</v>
      </c>
    </row>
    <row r="31" spans="2:20" s="39" customFormat="1" ht="15" customHeight="1" x14ac:dyDescent="0.25">
      <c r="B31" s="32">
        <f>[3]Lagledelse!B31</f>
        <v>0</v>
      </c>
      <c r="C31" s="28">
        <f t="shared" si="0"/>
        <v>0</v>
      </c>
      <c r="D31" s="33">
        <f>[3]Lagledelse!C31</f>
        <v>0</v>
      </c>
      <c r="E31" s="26"/>
      <c r="F31" s="34">
        <f>[3]Lagledelse!E31</f>
        <v>0</v>
      </c>
      <c r="G31" s="34">
        <f>[3]Lagledelse!F31</f>
        <v>0</v>
      </c>
      <c r="H31" s="34">
        <f>[3]Lagledelse!G31</f>
        <v>0</v>
      </c>
      <c r="I31" s="35">
        <f>[3]Lagledelse!H31</f>
        <v>0</v>
      </c>
      <c r="J31" s="34">
        <f>[3]Lagledelse!I31</f>
        <v>0</v>
      </c>
      <c r="K31" s="35">
        <f>[3]Lagledelse!J31</f>
        <v>0</v>
      </c>
      <c r="L31" s="36">
        <f>[3]Lagledelse!K31</f>
        <v>0</v>
      </c>
      <c r="M31" s="28"/>
      <c r="N31" s="37">
        <f>[3]Lagledelse!M31</f>
        <v>0</v>
      </c>
      <c r="O31" s="34">
        <f>[3]Lagledelse!N31</f>
        <v>0</v>
      </c>
      <c r="P31" s="34">
        <f>[3]Lagledelse!O31</f>
        <v>0</v>
      </c>
      <c r="Q31" s="34">
        <f>[3]Lagledelse!P31</f>
        <v>0</v>
      </c>
      <c r="R31" s="37">
        <f>[3]Lagledelse!Q31</f>
        <v>0</v>
      </c>
      <c r="S31" s="34">
        <f>[3]Lagledelse!R31</f>
        <v>0</v>
      </c>
      <c r="T31" s="34">
        <f>[3]Lagledelse!S31</f>
        <v>0</v>
      </c>
    </row>
    <row r="32" spans="2:20" s="39" customFormat="1" ht="15" customHeight="1" x14ac:dyDescent="0.25">
      <c r="B32" s="32">
        <f>[3]Lagledelse!B32</f>
        <v>0</v>
      </c>
      <c r="C32" s="28">
        <f t="shared" si="0"/>
        <v>0</v>
      </c>
      <c r="D32" s="33">
        <f>[3]Lagledelse!C32</f>
        <v>0</v>
      </c>
      <c r="E32" s="26"/>
      <c r="F32" s="34">
        <f>[3]Lagledelse!E32</f>
        <v>0</v>
      </c>
      <c r="G32" s="34">
        <f>[3]Lagledelse!F32</f>
        <v>0</v>
      </c>
      <c r="H32" s="34">
        <f>[3]Lagledelse!G32</f>
        <v>0</v>
      </c>
      <c r="I32" s="35">
        <f>[3]Lagledelse!H32</f>
        <v>0</v>
      </c>
      <c r="J32" s="34">
        <f>[3]Lagledelse!I32</f>
        <v>0</v>
      </c>
      <c r="K32" s="35">
        <f>[3]Lagledelse!J32</f>
        <v>0</v>
      </c>
      <c r="L32" s="36">
        <f>[3]Lagledelse!K32</f>
        <v>0</v>
      </c>
      <c r="M32" s="28"/>
      <c r="N32" s="37">
        <f>[3]Lagledelse!M32</f>
        <v>0</v>
      </c>
      <c r="O32" s="34">
        <f>[3]Lagledelse!N32</f>
        <v>0</v>
      </c>
      <c r="P32" s="34">
        <f>[3]Lagledelse!O32</f>
        <v>0</v>
      </c>
      <c r="Q32" s="34">
        <f>[3]Lagledelse!P32</f>
        <v>0</v>
      </c>
      <c r="R32" s="37">
        <f>[3]Lagledelse!Q32</f>
        <v>0</v>
      </c>
      <c r="S32" s="34">
        <f>[3]Lagledelse!R32</f>
        <v>0</v>
      </c>
      <c r="T32" s="34">
        <f>[3]Lagledelse!S32</f>
        <v>0</v>
      </c>
    </row>
    <row r="33" spans="2:20" s="39" customFormat="1" ht="15" customHeight="1" x14ac:dyDescent="0.25">
      <c r="B33" s="32">
        <f>[3]Lagledelse!B33</f>
        <v>0</v>
      </c>
      <c r="C33" s="28">
        <f t="shared" si="0"/>
        <v>0</v>
      </c>
      <c r="D33" s="33">
        <f>[3]Lagledelse!C33</f>
        <v>0</v>
      </c>
      <c r="E33" s="26"/>
      <c r="F33" s="34">
        <f>[3]Lagledelse!E33</f>
        <v>0</v>
      </c>
      <c r="G33" s="34">
        <f>[3]Lagledelse!F33</f>
        <v>0</v>
      </c>
      <c r="H33" s="34">
        <f>[3]Lagledelse!G33</f>
        <v>0</v>
      </c>
      <c r="I33" s="35">
        <f>[3]Lagledelse!H33</f>
        <v>0</v>
      </c>
      <c r="J33" s="34">
        <f>[3]Lagledelse!I33</f>
        <v>0</v>
      </c>
      <c r="K33" s="35">
        <f>[3]Lagledelse!J33</f>
        <v>0</v>
      </c>
      <c r="L33" s="36">
        <f>[3]Lagledelse!K33</f>
        <v>0</v>
      </c>
      <c r="M33" s="28"/>
      <c r="N33" s="37">
        <f>[3]Lagledelse!M33</f>
        <v>0</v>
      </c>
      <c r="O33" s="34">
        <f>[3]Lagledelse!N33</f>
        <v>0</v>
      </c>
      <c r="P33" s="34">
        <f>[3]Lagledelse!O33</f>
        <v>0</v>
      </c>
      <c r="Q33" s="34">
        <f>[3]Lagledelse!P33</f>
        <v>0</v>
      </c>
      <c r="R33" s="37">
        <f>[3]Lagledelse!Q33</f>
        <v>0</v>
      </c>
      <c r="S33" s="34">
        <f>[3]Lagledelse!R33</f>
        <v>0</v>
      </c>
      <c r="T33" s="34">
        <f>[3]Lagledelse!S33</f>
        <v>0</v>
      </c>
    </row>
    <row r="34" spans="2:20" s="39" customFormat="1" ht="15" customHeight="1" x14ac:dyDescent="0.25">
      <c r="B34" s="32">
        <f>[3]Lagledelse!B34</f>
        <v>0</v>
      </c>
      <c r="C34" s="28">
        <f t="shared" si="0"/>
        <v>0</v>
      </c>
      <c r="D34" s="33">
        <f>[3]Lagledelse!C34</f>
        <v>0</v>
      </c>
      <c r="E34" s="26"/>
      <c r="F34" s="34">
        <f>[3]Lagledelse!E34</f>
        <v>0</v>
      </c>
      <c r="G34" s="34">
        <f>[3]Lagledelse!F34</f>
        <v>0</v>
      </c>
      <c r="H34" s="34">
        <f>[3]Lagledelse!G34</f>
        <v>0</v>
      </c>
      <c r="I34" s="35">
        <f>[3]Lagledelse!H34</f>
        <v>0</v>
      </c>
      <c r="J34" s="34">
        <f>[3]Lagledelse!I34</f>
        <v>0</v>
      </c>
      <c r="K34" s="35">
        <f>[3]Lagledelse!J34</f>
        <v>0</v>
      </c>
      <c r="L34" s="36">
        <f>[3]Lagledelse!K34</f>
        <v>0</v>
      </c>
      <c r="M34" s="28"/>
      <c r="N34" s="37">
        <f>[3]Lagledelse!M34</f>
        <v>0</v>
      </c>
      <c r="O34" s="34">
        <f>[3]Lagledelse!N34</f>
        <v>0</v>
      </c>
      <c r="P34" s="34">
        <f>[3]Lagledelse!O34</f>
        <v>0</v>
      </c>
      <c r="Q34" s="34">
        <f>[3]Lagledelse!P34</f>
        <v>0</v>
      </c>
      <c r="R34" s="37">
        <f>[3]Lagledelse!Q34</f>
        <v>0</v>
      </c>
      <c r="S34" s="34">
        <f>[3]Lagledelse!R34</f>
        <v>0</v>
      </c>
      <c r="T34" s="34">
        <f>[3]Lagledelse!S34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BE+nZjtM0hJVCR9DokejQPJkNmeW+Y/DfKYPv7qnryKkLAoiL22QlMUYVOz+tr/v2iIPYOwmm6qIhyNt7Yr+pw==" saltValue="6naK2aL073Kq7bRXsWRnmg==" spinCount="100000" sheet="1" objects="1" scenarios="1"/>
  <autoFilter ref="B8:D34"/>
  <mergeCells count="8">
    <mergeCell ref="I41:L41"/>
    <mergeCell ref="C4:D4"/>
    <mergeCell ref="C5:D5"/>
    <mergeCell ref="F7:L7"/>
    <mergeCell ref="N7:S7"/>
    <mergeCell ref="I38:L38"/>
    <mergeCell ref="I39:L39"/>
    <mergeCell ref="I40:L40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K181"/>
  <sheetViews>
    <sheetView showZeros="0" tabSelected="1" zoomScale="80" zoomScaleNormal="80" zoomScalePageLayoutView="80" workbookViewId="0">
      <pane ySplit="5" topLeftCell="A6" activePane="bottomLeft" state="frozen"/>
      <selection pane="bottomLeft" activeCell="L1" sqref="L1:AB1048576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7109375" style="7" customWidth="1"/>
    <col min="4" max="4" width="10.42578125" style="58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41.7109375" style="3" customWidth="1"/>
    <col min="11" max="11" width="12.85546875" style="7" customWidth="1"/>
    <col min="12" max="16384" width="11.42578125" style="3"/>
  </cols>
  <sheetData>
    <row r="2" spans="2:11" ht="33.75" x14ac:dyDescent="0.5">
      <c r="B2" s="1" t="s">
        <v>0</v>
      </c>
      <c r="C2" s="48"/>
      <c r="F2" s="57" t="s">
        <v>28</v>
      </c>
      <c r="H2" s="4"/>
      <c r="I2" s="5"/>
      <c r="J2" s="6"/>
      <c r="K2" s="5"/>
    </row>
    <row r="3" spans="2:11" ht="15.75" x14ac:dyDescent="0.25">
      <c r="B3" s="8"/>
      <c r="C3" s="49"/>
      <c r="D3" s="59"/>
      <c r="E3" s="8"/>
      <c r="F3" s="8"/>
      <c r="H3" s="9"/>
      <c r="I3" s="11"/>
      <c r="J3" s="11"/>
      <c r="K3" s="11"/>
    </row>
    <row r="4" spans="2:11" s="17" customFormat="1" ht="18" customHeight="1" x14ac:dyDescent="0.25">
      <c r="B4" s="13" t="s">
        <v>3</v>
      </c>
      <c r="C4" s="50" t="s">
        <v>4</v>
      </c>
      <c r="D4" s="14" t="s">
        <v>5</v>
      </c>
      <c r="E4" s="15"/>
      <c r="F4" s="72" t="s">
        <v>6</v>
      </c>
      <c r="G4" s="72"/>
      <c r="H4" s="72"/>
      <c r="I4" s="72"/>
      <c r="J4" s="72"/>
      <c r="K4" s="72"/>
    </row>
    <row r="5" spans="2:11" s="62" customFormat="1" ht="21.75" customHeight="1" x14ac:dyDescent="0.25">
      <c r="B5" s="55"/>
      <c r="C5" s="61"/>
      <c r="D5" s="60"/>
      <c r="E5" s="55"/>
      <c r="F5" s="55" t="s">
        <v>8</v>
      </c>
      <c r="G5" s="55" t="s">
        <v>9</v>
      </c>
      <c r="H5" s="55" t="s">
        <v>10</v>
      </c>
      <c r="I5" s="56" t="s">
        <v>11</v>
      </c>
      <c r="J5" s="55" t="s">
        <v>12</v>
      </c>
      <c r="K5" s="56" t="s">
        <v>13</v>
      </c>
    </row>
    <row r="6" spans="2:11" hidden="1" x14ac:dyDescent="0.25">
      <c r="B6" s="26"/>
      <c r="C6" s="53"/>
      <c r="D6" s="27"/>
      <c r="E6" s="26"/>
      <c r="F6" s="26"/>
      <c r="G6" s="26"/>
      <c r="H6" s="26"/>
      <c r="I6" s="28"/>
      <c r="J6" s="28"/>
      <c r="K6" s="28"/>
    </row>
    <row r="7" spans="2:11" s="38" customFormat="1" ht="15" hidden="1" customHeight="1" x14ac:dyDescent="0.25">
      <c r="B7" s="32" t="str">
        <f>'2004'!B10</f>
        <v>Hovedtrener</v>
      </c>
      <c r="C7" s="53">
        <f>'2004'!C10</f>
        <v>2004</v>
      </c>
      <c r="D7" s="54">
        <f>'2004'!D10</f>
        <v>0</v>
      </c>
      <c r="E7" s="54">
        <f>'2004'!E10</f>
        <v>0</v>
      </c>
      <c r="F7" s="34" t="str">
        <f>'2004'!F10</f>
        <v xml:space="preserve">Jan Erik </v>
      </c>
      <c r="G7" s="34" t="str">
        <f>'2004'!G10</f>
        <v>Hem</v>
      </c>
      <c r="H7" s="34" t="str">
        <f>'2004'!H10</f>
        <v>Brekkestien 6</v>
      </c>
      <c r="I7" s="34">
        <f>'2004'!I10</f>
        <v>3153</v>
      </c>
      <c r="J7" s="34" t="str">
        <f>'2004'!J10</f>
        <v>jan.erik.hem@ahlsell.no</v>
      </c>
      <c r="K7" s="35">
        <f>'2004'!K10</f>
        <v>90752538</v>
      </c>
    </row>
    <row r="8" spans="2:11" s="38" customFormat="1" ht="15" hidden="1" customHeight="1" x14ac:dyDescent="0.25">
      <c r="B8" s="32" t="str">
        <f>'2004'!B11</f>
        <v>Årgangskoordinator</v>
      </c>
      <c r="C8" s="53">
        <f>'2004'!C11</f>
        <v>2004</v>
      </c>
      <c r="D8" s="54">
        <f>'2004'!D11</f>
        <v>0</v>
      </c>
      <c r="E8" s="54">
        <f>'2004'!E11</f>
        <v>0</v>
      </c>
      <c r="F8" s="34" t="str">
        <f>'2004'!F11</f>
        <v>Grete Lie</v>
      </c>
      <c r="G8" s="34" t="str">
        <f>'2004'!G11</f>
        <v>Friis</v>
      </c>
      <c r="H8" s="34" t="str">
        <f>'2004'!H11</f>
        <v>Granlyveien 13a</v>
      </c>
      <c r="I8" s="34">
        <f>'2004'!I11</f>
        <v>3154</v>
      </c>
      <c r="J8" s="34" t="str">
        <f>'2004'!J11</f>
        <v>grete.d.lie@sf-nett.no</v>
      </c>
      <c r="K8" s="35">
        <f>'2004'!K11</f>
        <v>93612360</v>
      </c>
    </row>
    <row r="9" spans="2:11" s="38" customFormat="1" ht="15" hidden="1" customHeight="1" x14ac:dyDescent="0.25">
      <c r="B9" s="32" t="str">
        <f>'2004'!B12</f>
        <v>Lagleder</v>
      </c>
      <c r="C9" s="53">
        <f>'2004'!C12</f>
        <v>2004</v>
      </c>
      <c r="D9" s="54" t="str">
        <f>'2004'!D12</f>
        <v>04H</v>
      </c>
      <c r="E9" s="54">
        <f>'2004'!E12</f>
        <v>0</v>
      </c>
      <c r="F9" s="34" t="str">
        <f>'2004'!F12</f>
        <v xml:space="preserve">Marte </v>
      </c>
      <c r="G9" s="34" t="str">
        <f>'2004'!G12</f>
        <v>Nilsson</v>
      </c>
      <c r="H9" s="34" t="str">
        <f>'2004'!H12</f>
        <v>Furukollen 18</v>
      </c>
      <c r="I9" s="34">
        <f>'2004'!I12</f>
        <v>3124</v>
      </c>
      <c r="J9" s="34" t="str">
        <f>'2004'!J12</f>
        <v>martenilsson@gmail.com</v>
      </c>
      <c r="K9" s="35">
        <f>'2004'!K12</f>
        <v>41279249</v>
      </c>
    </row>
    <row r="10" spans="2:11" s="38" customFormat="1" ht="15" hidden="1" customHeight="1" x14ac:dyDescent="0.25">
      <c r="B10" s="32" t="str">
        <f>'2004'!B13</f>
        <v>Hjelpetrener</v>
      </c>
      <c r="C10" s="53">
        <f>'2004'!C13</f>
        <v>2004</v>
      </c>
      <c r="D10" s="54" t="str">
        <f>'2004'!D13</f>
        <v>04H</v>
      </c>
      <c r="E10" s="54">
        <f>'2004'!E13</f>
        <v>0</v>
      </c>
      <c r="F10" s="34" t="str">
        <f>'2004'!F13</f>
        <v xml:space="preserve">Pål </v>
      </c>
      <c r="G10" s="34" t="str">
        <f>'2004'!G13</f>
        <v>Warset</v>
      </c>
      <c r="H10" s="34" t="str">
        <f>'2004'!H13</f>
        <v>Tangenveien 23</v>
      </c>
      <c r="I10" s="34">
        <f>'2004'!I13</f>
        <v>3124</v>
      </c>
      <c r="J10" s="34" t="str">
        <f>'2004'!J13</f>
        <v>pal.warset@vinghog.com</v>
      </c>
      <c r="K10" s="35">
        <f>'2004'!K13</f>
        <v>48066266</v>
      </c>
    </row>
    <row r="11" spans="2:11" s="38" customFormat="1" ht="15" hidden="1" customHeight="1" x14ac:dyDescent="0.25">
      <c r="B11" s="32" t="str">
        <f>'2004'!B14</f>
        <v>Trener</v>
      </c>
      <c r="C11" s="53">
        <f>'2004'!C14</f>
        <v>2004</v>
      </c>
      <c r="D11" s="54" t="str">
        <f>'2004'!D14</f>
        <v>04H1</v>
      </c>
      <c r="E11" s="54">
        <f>'2004'!E14</f>
        <v>0</v>
      </c>
      <c r="F11" s="34" t="str">
        <f>'2004'!F14</f>
        <v xml:space="preserve">Ketil </v>
      </c>
      <c r="G11" s="34" t="str">
        <f>'2004'!G14</f>
        <v>Johansen</v>
      </c>
      <c r="H11" s="34" t="str">
        <f>'2004'!H14</f>
        <v>Øvre Bogenvei 10B</v>
      </c>
      <c r="I11" s="34">
        <f>'2004'!I14</f>
        <v>3152</v>
      </c>
      <c r="J11" s="34" t="str">
        <f>'2004'!J14</f>
        <v>ketil_johansen@online.no</v>
      </c>
      <c r="K11" s="35">
        <f>'2004'!K14</f>
        <v>93404475</v>
      </c>
    </row>
    <row r="12" spans="2:11" s="38" customFormat="1" ht="15" hidden="1" customHeight="1" x14ac:dyDescent="0.25">
      <c r="B12" s="32" t="str">
        <f>'2004'!B15</f>
        <v>Trener</v>
      </c>
      <c r="C12" s="53">
        <f>'2004'!C15</f>
        <v>2004</v>
      </c>
      <c r="D12" s="54" t="str">
        <f>'2004'!D15</f>
        <v>04H2</v>
      </c>
      <c r="E12" s="54">
        <f>'2004'!E15</f>
        <v>0</v>
      </c>
      <c r="F12" s="34" t="str">
        <f>'2004'!F15</f>
        <v>Svein-Erik</v>
      </c>
      <c r="G12" s="34" t="str">
        <f>'2004'!G15</f>
        <v>Wilhelmsen</v>
      </c>
      <c r="H12" s="34" t="str">
        <f>'2004'!H15</f>
        <v>Elverhøyveien 2</v>
      </c>
      <c r="I12" s="34">
        <f>'2004'!I15</f>
        <v>3113</v>
      </c>
      <c r="J12" s="34" t="str">
        <f>'2004'!J15</f>
        <v>se.wilhelmsen@gmail.com</v>
      </c>
      <c r="K12" s="35">
        <f>'2004'!K15</f>
        <v>91348040</v>
      </c>
    </row>
    <row r="13" spans="2:11" s="38" customFormat="1" ht="15" hidden="1" customHeight="1" x14ac:dyDescent="0.25">
      <c r="B13" s="32" t="str">
        <f>'2004'!B16</f>
        <v>Trener</v>
      </c>
      <c r="C13" s="53">
        <f>'2004'!C16</f>
        <v>2004</v>
      </c>
      <c r="D13" s="54" t="str">
        <f>'2004'!D16</f>
        <v>04P1</v>
      </c>
      <c r="E13" s="54">
        <f>'2004'!E16</f>
        <v>0</v>
      </c>
      <c r="F13" s="34" t="str">
        <f>'2004'!F16</f>
        <v xml:space="preserve">Tor Erik </v>
      </c>
      <c r="G13" s="34" t="str">
        <f>'2004'!G16</f>
        <v>Heggøy</v>
      </c>
      <c r="H13" s="34" t="str">
        <f>'2004'!H16</f>
        <v>Solvindveien 16</v>
      </c>
      <c r="I13" s="34">
        <f>'2004'!I16</f>
        <v>3113</v>
      </c>
      <c r="J13" s="34" t="str">
        <f>'2004'!J16</f>
        <v>teh@tendenans.no</v>
      </c>
      <c r="K13" s="35">
        <f>'2004'!K16</f>
        <v>91338812</v>
      </c>
    </row>
    <row r="14" spans="2:11" s="38" customFormat="1" ht="15" hidden="1" customHeight="1" x14ac:dyDescent="0.25">
      <c r="B14" s="32" t="str">
        <f>'2004'!B17</f>
        <v>Lagleder</v>
      </c>
      <c r="C14" s="53">
        <f>'2004'!C17</f>
        <v>2004</v>
      </c>
      <c r="D14" s="54" t="str">
        <f>'2004'!D17</f>
        <v>04P1</v>
      </c>
      <c r="E14" s="54">
        <f>'2004'!E17</f>
        <v>0</v>
      </c>
      <c r="F14" s="34" t="str">
        <f>'2004'!F17</f>
        <v>Henrik Sørensen</v>
      </c>
      <c r="G14" s="34" t="str">
        <f>'2004'!G17</f>
        <v>Kolstø</v>
      </c>
      <c r="H14" s="34" t="str">
        <f>'2004'!H17</f>
        <v>Merkurveien 1</v>
      </c>
      <c r="I14" s="34">
        <f>'2004'!I17</f>
        <v>3113</v>
      </c>
      <c r="J14" s="34" t="str">
        <f>'2004'!J17</f>
        <v>henris2@online.no</v>
      </c>
      <c r="K14" s="35">
        <f>'2004'!K17</f>
        <v>91591494</v>
      </c>
    </row>
    <row r="15" spans="2:11" s="38" customFormat="1" ht="15" hidden="1" customHeight="1" x14ac:dyDescent="0.25">
      <c r="B15" s="32" t="str">
        <f>'2004'!B18</f>
        <v>Lagleder</v>
      </c>
      <c r="C15" s="53">
        <f>'2004'!C18</f>
        <v>2004</v>
      </c>
      <c r="D15" s="54" t="str">
        <f>'2004'!D18</f>
        <v>04P2</v>
      </c>
      <c r="E15" s="54">
        <f>'2004'!E18</f>
        <v>0</v>
      </c>
      <c r="F15" s="34" t="str">
        <f>'2004'!F18</f>
        <v xml:space="preserve">Anne </v>
      </c>
      <c r="G15" s="34" t="str">
        <f>'2004'!G18</f>
        <v>Tellefsen</v>
      </c>
      <c r="H15" s="34" t="str">
        <f>'2004'!H18</f>
        <v>Einerveien 5</v>
      </c>
      <c r="I15" s="34">
        <f>'2004'!I18</f>
        <v>3154</v>
      </c>
      <c r="J15" s="34" t="str">
        <f>'2004'!J18</f>
        <v>anne.tellefsen@advhb.no</v>
      </c>
      <c r="K15" s="35">
        <f>'2004'!K18</f>
        <v>90626995</v>
      </c>
    </row>
    <row r="16" spans="2:11" s="38" customFormat="1" ht="15" hidden="1" customHeight="1" x14ac:dyDescent="0.25">
      <c r="B16" s="32" t="str">
        <f>'2004'!B19</f>
        <v>Trener</v>
      </c>
      <c r="C16" s="53">
        <f>'2004'!C19</f>
        <v>2004</v>
      </c>
      <c r="D16" s="54" t="str">
        <f>'2004'!D19</f>
        <v>04P2/P3</v>
      </c>
      <c r="E16" s="54">
        <f>'2004'!E19</f>
        <v>0</v>
      </c>
      <c r="F16" s="34" t="str">
        <f>'2004'!F19</f>
        <v xml:space="preserve">Mikal </v>
      </c>
      <c r="G16" s="34" t="str">
        <f>'2004'!G19</f>
        <v>Storhaug</v>
      </c>
      <c r="H16" s="34" t="str">
        <f>'2004'!H19</f>
        <v>Meteorveien 23</v>
      </c>
      <c r="I16" s="34">
        <f>'2004'!I19</f>
        <v>3113</v>
      </c>
      <c r="J16" s="34" t="str">
        <f>'2004'!J19</f>
        <v>mikal.storhaug@ramboll.no</v>
      </c>
      <c r="K16" s="35">
        <f>'2004'!K19</f>
        <v>90590560</v>
      </c>
    </row>
    <row r="17" spans="2:11" s="38" customFormat="1" ht="15" hidden="1" customHeight="1" x14ac:dyDescent="0.25">
      <c r="B17" s="32" t="str">
        <f>'2004'!B20</f>
        <v>Hjelpetrener</v>
      </c>
      <c r="C17" s="53">
        <f>'2004'!C20</f>
        <v>2004</v>
      </c>
      <c r="D17" s="54" t="str">
        <f>'2004'!D20</f>
        <v>04P2/P3</v>
      </c>
      <c r="E17" s="54">
        <f>'2004'!E20</f>
        <v>0</v>
      </c>
      <c r="F17" s="34" t="str">
        <f>'2004'!F20</f>
        <v xml:space="preserve">Marius </v>
      </c>
      <c r="G17" s="34" t="str">
        <f>'2004'!G20</f>
        <v>Sobczak</v>
      </c>
      <c r="H17" s="34">
        <f>'2004'!H20</f>
        <v>0</v>
      </c>
      <c r="I17" s="34">
        <f>'2004'!I20</f>
        <v>0</v>
      </c>
      <c r="J17" s="34" t="str">
        <f>'2004'!J20</f>
        <v>marius@abv.no</v>
      </c>
      <c r="K17" s="35">
        <f>'2004'!K20</f>
        <v>0</v>
      </c>
    </row>
    <row r="18" spans="2:11" s="38" customFormat="1" ht="15" hidden="1" customHeight="1" x14ac:dyDescent="0.25">
      <c r="B18" s="32" t="str">
        <f>'2004'!B21</f>
        <v>Hjelpetrener</v>
      </c>
      <c r="C18" s="53">
        <f>'2004'!C21</f>
        <v>2004</v>
      </c>
      <c r="D18" s="54" t="str">
        <f>'2004'!D21</f>
        <v>04P2/P3</v>
      </c>
      <c r="E18" s="54">
        <f>'2004'!E21</f>
        <v>0</v>
      </c>
      <c r="F18" s="34" t="str">
        <f>'2004'!F21</f>
        <v xml:space="preserve">Ole Broome </v>
      </c>
      <c r="G18" s="34" t="str">
        <f>'2004'!G21</f>
        <v>Rustad</v>
      </c>
      <c r="H18" s="34" t="str">
        <f>'2004'!H21</f>
        <v>Husvikveien 30</v>
      </c>
      <c r="I18" s="34">
        <f>'2004'!I21</f>
        <v>3113</v>
      </c>
      <c r="J18" s="34" t="str">
        <f>'2004'!J21</f>
        <v>ole@broome.no</v>
      </c>
      <c r="K18" s="35">
        <f>'2004'!K21</f>
        <v>92212492</v>
      </c>
    </row>
    <row r="19" spans="2:11" s="38" customFormat="1" ht="15" hidden="1" customHeight="1" x14ac:dyDescent="0.25">
      <c r="B19" s="32" t="str">
        <f>'2004'!B22</f>
        <v>Hjelpetrener</v>
      </c>
      <c r="C19" s="53">
        <f>'2004'!C22</f>
        <v>2004</v>
      </c>
      <c r="D19" s="54" t="str">
        <f>'2004'!D22</f>
        <v>04P2/P3</v>
      </c>
      <c r="E19" s="54">
        <f>'2004'!E22</f>
        <v>0</v>
      </c>
      <c r="F19" s="34" t="str">
        <f>'2004'!F22</f>
        <v xml:space="preserve">Pia </v>
      </c>
      <c r="G19" s="34" t="str">
        <f>'2004'!G22</f>
        <v>Borge</v>
      </c>
      <c r="H19" s="34" t="str">
        <f>'2004'!H22</f>
        <v>Bokeveien 2A</v>
      </c>
      <c r="I19" s="34">
        <f>'2004'!I22</f>
        <v>3113</v>
      </c>
      <c r="J19" s="34" t="str">
        <f>'2004'!J22</f>
        <v>pia.christin@gmail.com</v>
      </c>
      <c r="K19" s="35">
        <f>'2004'!K22</f>
        <v>97973570</v>
      </c>
    </row>
    <row r="20" spans="2:11" s="38" customFormat="1" ht="15" hidden="1" customHeight="1" x14ac:dyDescent="0.25">
      <c r="B20" s="32" t="str">
        <f>'2004'!B23</f>
        <v>Lagleder</v>
      </c>
      <c r="C20" s="53">
        <f>'2004'!C23</f>
        <v>2004</v>
      </c>
      <c r="D20" s="54" t="str">
        <f>'2004'!D23</f>
        <v>04P3</v>
      </c>
      <c r="E20" s="54">
        <f>'2004'!E23</f>
        <v>0</v>
      </c>
      <c r="F20" s="34" t="str">
        <f>'2004'!F23</f>
        <v>Ronny</v>
      </c>
      <c r="G20" s="34" t="str">
        <f>'2004'!G23</f>
        <v>Lønning</v>
      </c>
      <c r="H20" s="34" t="str">
        <f>'2004'!H23</f>
        <v>Gauterødveien 19</v>
      </c>
      <c r="I20" s="34">
        <f>'2004'!I23</f>
        <v>3154</v>
      </c>
      <c r="J20" s="34" t="str">
        <f>'2004'!J23</f>
        <v>ronny.lonning@gmail.com</v>
      </c>
      <c r="K20" s="35">
        <f>'2004'!K23</f>
        <v>98204860</v>
      </c>
    </row>
    <row r="21" spans="2:11" s="38" customFormat="1" ht="15" hidden="1" customHeight="1" x14ac:dyDescent="0.25">
      <c r="B21" s="32" t="str">
        <f>'2004'!B24</f>
        <v>Trener</v>
      </c>
      <c r="C21" s="53">
        <f>'2004'!C24</f>
        <v>2004</v>
      </c>
      <c r="D21" s="54" t="str">
        <f>'2004'!D24</f>
        <v>04R</v>
      </c>
      <c r="E21" s="54">
        <f>'2004'!E24</f>
        <v>0</v>
      </c>
      <c r="F21" s="34" t="str">
        <f>'2004'!F24</f>
        <v>Pål Espen</v>
      </c>
      <c r="G21" s="34" t="str">
        <f>'2004'!G24</f>
        <v>Svendsen</v>
      </c>
      <c r="H21" s="34" t="str">
        <f>'2004'!H24</f>
        <v>Mistelteinen 71</v>
      </c>
      <c r="I21" s="34">
        <f>'2004'!I24</f>
        <v>3154</v>
      </c>
      <c r="J21" s="34" t="str">
        <f>'2004'!J24</f>
        <v>Paal@montasje-materiell.no</v>
      </c>
      <c r="K21" s="35">
        <f>'2004'!K24</f>
        <v>91514753</v>
      </c>
    </row>
    <row r="22" spans="2:11" s="38" customFormat="1" ht="15" hidden="1" customHeight="1" x14ac:dyDescent="0.25">
      <c r="B22" s="32" t="str">
        <f>'2004'!B25</f>
        <v>Lagleder</v>
      </c>
      <c r="C22" s="53">
        <f>'2004'!C25</f>
        <v>2004</v>
      </c>
      <c r="D22" s="54" t="str">
        <f>'2004'!D25</f>
        <v>04R1</v>
      </c>
      <c r="E22" s="54">
        <f>'2004'!E25</f>
        <v>0</v>
      </c>
      <c r="F22" s="34" t="str">
        <f>'2004'!F25</f>
        <v>Grete Lie</v>
      </c>
      <c r="G22" s="34" t="str">
        <f>'2004'!G25</f>
        <v>Friis</v>
      </c>
      <c r="H22" s="34" t="str">
        <f>'2004'!H25</f>
        <v>Granlyveien 13a</v>
      </c>
      <c r="I22" s="34">
        <f>'2004'!I25</f>
        <v>3154</v>
      </c>
      <c r="J22" s="34" t="str">
        <f>'2004'!J25</f>
        <v>grete.d.lie@sf-nett.no</v>
      </c>
      <c r="K22" s="35">
        <f>'2004'!K25</f>
        <v>93611360</v>
      </c>
    </row>
    <row r="23" spans="2:11" s="38" customFormat="1" ht="15" hidden="1" customHeight="1" x14ac:dyDescent="0.25">
      <c r="B23" s="32" t="str">
        <f>'2004'!B26</f>
        <v>Hjelpetrener</v>
      </c>
      <c r="C23" s="53">
        <f>'2004'!C26</f>
        <v>2004</v>
      </c>
      <c r="D23" s="54" t="str">
        <f>'2004'!D26</f>
        <v>04R1</v>
      </c>
      <c r="E23" s="54">
        <f>'2004'!E26</f>
        <v>0</v>
      </c>
      <c r="F23" s="34" t="str">
        <f>'2004'!F26</f>
        <v xml:space="preserve">Vemund </v>
      </c>
      <c r="G23" s="34" t="str">
        <f>'2004'!G26</f>
        <v>Stavheim</v>
      </c>
      <c r="H23" s="34" t="str">
        <f>'2004'!H26</f>
        <v>Brekkelia 60a</v>
      </c>
      <c r="I23" s="34">
        <f>'2004'!I26</f>
        <v>3153</v>
      </c>
      <c r="J23" s="34" t="str">
        <f>'2004'!J26</f>
        <v>vstavheim@gmail.com</v>
      </c>
      <c r="K23" s="35">
        <f>'2004'!K26</f>
        <v>99102514</v>
      </c>
    </row>
    <row r="24" spans="2:11" s="38" customFormat="1" ht="15" hidden="1" customHeight="1" x14ac:dyDescent="0.25">
      <c r="B24" s="32" t="str">
        <f>'2004'!B27</f>
        <v>Lagleder</v>
      </c>
      <c r="C24" s="53">
        <f>'2004'!C27</f>
        <v>2004</v>
      </c>
      <c r="D24" s="54" t="str">
        <f>'2004'!D27</f>
        <v>04R2</v>
      </c>
      <c r="E24" s="54">
        <f>'2004'!E27</f>
        <v>0</v>
      </c>
      <c r="F24" s="34" t="str">
        <f>'2004'!F27</f>
        <v>Grete Lie</v>
      </c>
      <c r="G24" s="34" t="str">
        <f>'2004'!G27</f>
        <v>Friis</v>
      </c>
      <c r="H24" s="34" t="str">
        <f>'2004'!H27</f>
        <v>Granlyveien 13a</v>
      </c>
      <c r="I24" s="34">
        <f>'2004'!I27</f>
        <v>3154</v>
      </c>
      <c r="J24" s="34" t="str">
        <f>'2004'!J27</f>
        <v>grete.d.lie@sf-nett.no</v>
      </c>
      <c r="K24" s="35">
        <f>'2004'!K27</f>
        <v>93611360</v>
      </c>
    </row>
    <row r="25" spans="2:11" s="38" customFormat="1" ht="15" hidden="1" customHeight="1" x14ac:dyDescent="0.25">
      <c r="B25" s="32" t="str">
        <f>'2004'!B28</f>
        <v>Trener</v>
      </c>
      <c r="C25" s="53">
        <f>'2004'!C28</f>
        <v>2004</v>
      </c>
      <c r="D25" s="54" t="str">
        <f>'2004'!D28</f>
        <v>04R2</v>
      </c>
      <c r="E25" s="54">
        <f>'2004'!E28</f>
        <v>0</v>
      </c>
      <c r="F25" s="34" t="str">
        <f>'2004'!F28</f>
        <v>Sven Sigurd</v>
      </c>
      <c r="G25" s="34" t="str">
        <f>'2004'!G28</f>
        <v>Vallestad</v>
      </c>
      <c r="H25" s="34" t="str">
        <f>'2004'!H28</f>
        <v>Rønninglia 61</v>
      </c>
      <c r="I25" s="34">
        <f>'2004'!I28</f>
        <v>3153</v>
      </c>
      <c r="J25" s="34" t="str">
        <f>'2004'!J28</f>
        <v>ssvallestad@hotmail.com</v>
      </c>
      <c r="K25" s="35">
        <f>'2004'!K28</f>
        <v>90295968</v>
      </c>
    </row>
    <row r="26" spans="2:11" s="38" customFormat="1" ht="15" hidden="1" customHeight="1" x14ac:dyDescent="0.25">
      <c r="B26" s="32" t="str">
        <f>'2004'!B29</f>
        <v>Lagleder</v>
      </c>
      <c r="C26" s="53">
        <f>'2004'!C29</f>
        <v>2004</v>
      </c>
      <c r="D26" s="54" t="str">
        <f>'2004'!D29</f>
        <v>J04</v>
      </c>
      <c r="E26" s="54">
        <f>'2004'!E29</f>
        <v>0</v>
      </c>
      <c r="F26" s="34" t="str">
        <f>'2004'!F29</f>
        <v xml:space="preserve">Mona </v>
      </c>
      <c r="G26" s="34" t="str">
        <f>'2004'!G29</f>
        <v>Habbestad</v>
      </c>
      <c r="H26" s="34" t="str">
        <f>'2004'!H29</f>
        <v>Pileveien 21</v>
      </c>
      <c r="I26" s="34">
        <f>'2004'!I29</f>
        <v>3118</v>
      </c>
      <c r="J26" s="34" t="str">
        <f>'2004'!J29</f>
        <v>mona@multicase.no</v>
      </c>
      <c r="K26" s="35">
        <f>'2004'!K29</f>
        <v>92836677</v>
      </c>
    </row>
    <row r="27" spans="2:11" s="38" customFormat="1" ht="15" hidden="1" customHeight="1" x14ac:dyDescent="0.25">
      <c r="B27" s="32" t="str">
        <f>'2004'!B30</f>
        <v>Trener</v>
      </c>
      <c r="C27" s="53">
        <f>'2004'!C30</f>
        <v>2004</v>
      </c>
      <c r="D27" s="54" t="str">
        <f>'2004'!D30</f>
        <v>J04</v>
      </c>
      <c r="E27" s="54">
        <f>'2004'!E30</f>
        <v>0</v>
      </c>
      <c r="F27" s="34" t="str">
        <f>'2004'!F30</f>
        <v>Petter</v>
      </c>
      <c r="G27" s="34" t="str">
        <f>'2004'!G30</f>
        <v>Skretteberg</v>
      </c>
      <c r="H27" s="34" t="str">
        <f>'2004'!H30</f>
        <v>Fossilveien 10A</v>
      </c>
      <c r="I27" s="34">
        <f>'2004'!I30</f>
        <v>3152</v>
      </c>
      <c r="J27" s="34" t="str">
        <f>'2004'!J30</f>
        <v>petter.skretteberg@nav.no</v>
      </c>
      <c r="K27" s="35">
        <f>'2004'!K30</f>
        <v>97463288</v>
      </c>
    </row>
    <row r="28" spans="2:11" s="38" customFormat="1" ht="15" hidden="1" customHeight="1" x14ac:dyDescent="0.25">
      <c r="B28" s="32" t="str">
        <f>'2004'!B31</f>
        <v>Trener</v>
      </c>
      <c r="C28" s="53">
        <f>'2004'!C31</f>
        <v>2004</v>
      </c>
      <c r="D28" s="54" t="str">
        <f>'2004'!D31</f>
        <v>J04</v>
      </c>
      <c r="E28" s="54">
        <f>'2004'!E31</f>
        <v>0</v>
      </c>
      <c r="F28" s="34" t="str">
        <f>'2004'!F31</f>
        <v>Petter</v>
      </c>
      <c r="G28" s="34" t="str">
        <f>'2004'!G31</f>
        <v>Kaalstad</v>
      </c>
      <c r="H28" s="34" t="str">
        <f>'2004'!H31</f>
        <v>Østersveien 1</v>
      </c>
      <c r="I28" s="34">
        <f>'2004'!I31</f>
        <v>3154</v>
      </c>
      <c r="J28" s="34" t="str">
        <f>'2004'!J31</f>
        <v>petter@kvikkas.com</v>
      </c>
      <c r="K28" s="35">
        <f>'2004'!K31</f>
        <v>90160875</v>
      </c>
    </row>
    <row r="29" spans="2:11" s="39" customFormat="1" ht="15" hidden="1" customHeight="1" x14ac:dyDescent="0.25">
      <c r="B29" s="32">
        <f>'2004'!B32</f>
        <v>0</v>
      </c>
      <c r="C29" s="51">
        <f>'2004'!C32</f>
        <v>0</v>
      </c>
      <c r="D29" s="32">
        <f>'2004'!D32</f>
        <v>0</v>
      </c>
      <c r="E29" s="32">
        <f>'2004'!E32</f>
        <v>0</v>
      </c>
      <c r="F29" s="52">
        <f>'2004'!F32</f>
        <v>0</v>
      </c>
      <c r="G29" s="52">
        <f>'2004'!G32</f>
        <v>0</v>
      </c>
      <c r="H29" s="52">
        <f>'2004'!H32</f>
        <v>0</v>
      </c>
      <c r="I29" s="52">
        <f>'2004'!I32</f>
        <v>0</v>
      </c>
      <c r="J29" s="52">
        <f>'2004'!J32</f>
        <v>0</v>
      </c>
      <c r="K29" s="52">
        <f>'2004'!K32</f>
        <v>0</v>
      </c>
    </row>
    <row r="30" spans="2:11" s="39" customFormat="1" ht="15" hidden="1" customHeight="1" x14ac:dyDescent="0.25">
      <c r="B30" s="32">
        <f>'2004'!B33</f>
        <v>0</v>
      </c>
      <c r="C30" s="51">
        <f>'2004'!C33</f>
        <v>0</v>
      </c>
      <c r="D30" s="32">
        <f>'2004'!D33</f>
        <v>0</v>
      </c>
      <c r="E30" s="32">
        <f>'2004'!E33</f>
        <v>0</v>
      </c>
      <c r="F30" s="52">
        <f>'2004'!F33</f>
        <v>0</v>
      </c>
      <c r="G30" s="52">
        <f>'2004'!G33</f>
        <v>0</v>
      </c>
      <c r="H30" s="52">
        <f>'2004'!H33</f>
        <v>0</v>
      </c>
      <c r="I30" s="52">
        <f>'2004'!I33</f>
        <v>0</v>
      </c>
      <c r="J30" s="52">
        <f>'2004'!J33</f>
        <v>0</v>
      </c>
      <c r="K30" s="52">
        <f>'2004'!K33</f>
        <v>0</v>
      </c>
    </row>
    <row r="31" spans="2:11" s="39" customFormat="1" ht="15" hidden="1" customHeight="1" x14ac:dyDescent="0.25">
      <c r="B31" s="32">
        <f>'2004'!B34</f>
        <v>0</v>
      </c>
      <c r="C31" s="51">
        <f>'2004'!C34</f>
        <v>0</v>
      </c>
      <c r="D31" s="32">
        <f>'2004'!D34</f>
        <v>0</v>
      </c>
      <c r="E31" s="32">
        <f>'2004'!E34</f>
        <v>0</v>
      </c>
      <c r="F31" s="52">
        <f>'2004'!F34</f>
        <v>0</v>
      </c>
      <c r="G31" s="52">
        <f>'2004'!G34</f>
        <v>0</v>
      </c>
      <c r="H31" s="52">
        <f>'2004'!H34</f>
        <v>0</v>
      </c>
      <c r="I31" s="52">
        <f>'2004'!I34</f>
        <v>0</v>
      </c>
      <c r="J31" s="52">
        <f>'2004'!J34</f>
        <v>0</v>
      </c>
      <c r="K31" s="52">
        <f>'2004'!K34</f>
        <v>0</v>
      </c>
    </row>
    <row r="32" spans="2:11" s="38" customFormat="1" ht="15" hidden="1" customHeight="1" x14ac:dyDescent="0.25">
      <c r="B32" s="32" t="str">
        <f>'2005'!B10</f>
        <v>Hovedtrener</v>
      </c>
      <c r="C32" s="53">
        <f>'2005'!C10</f>
        <v>2005</v>
      </c>
      <c r="D32" s="54" t="str">
        <f>'2005'!D10</f>
        <v>G05</v>
      </c>
      <c r="E32" s="54">
        <f>'2005'!E10</f>
        <v>0</v>
      </c>
      <c r="F32" s="34" t="str">
        <f>'2005'!F10</f>
        <v>Helge</v>
      </c>
      <c r="G32" s="34" t="str">
        <f>'2005'!G10</f>
        <v>Bjune</v>
      </c>
      <c r="H32" s="34" t="str">
        <f>'2005'!H10</f>
        <v>Karlsebakken 10</v>
      </c>
      <c r="I32" s="34">
        <f>'2005'!I10</f>
        <v>3113</v>
      </c>
      <c r="J32" s="34" t="str">
        <f>'2005'!J10</f>
        <v>helge@refluefiske.net</v>
      </c>
      <c r="K32" s="35">
        <f>'2005'!K10</f>
        <v>90783046</v>
      </c>
    </row>
    <row r="33" spans="2:11" s="38" customFormat="1" ht="15" customHeight="1" x14ac:dyDescent="0.25">
      <c r="B33" s="32" t="str">
        <f>'2005'!B11</f>
        <v>Årgangskoordinator</v>
      </c>
      <c r="C33" s="53">
        <f>'2005'!C11</f>
        <v>2005</v>
      </c>
      <c r="D33" s="54" t="str">
        <f>'2005'!D11</f>
        <v>G05</v>
      </c>
      <c r="E33" s="54">
        <f>'2005'!E11</f>
        <v>0</v>
      </c>
      <c r="F33" s="34" t="str">
        <f>'2005'!F11</f>
        <v>Trond</v>
      </c>
      <c r="G33" s="34" t="str">
        <f>'2005'!G11</f>
        <v>Skjeggerød</v>
      </c>
      <c r="H33" s="34" t="str">
        <f>'2005'!H11</f>
        <v>Rylikveien 17</v>
      </c>
      <c r="I33" s="34">
        <f>'2005'!I11</f>
        <v>3154</v>
      </c>
      <c r="J33" s="34" t="str">
        <f>'2005'!J11</f>
        <v>trond.skjeggerod@meny.no</v>
      </c>
      <c r="K33" s="35">
        <f>'2005'!K11</f>
        <v>90828154</v>
      </c>
    </row>
    <row r="34" spans="2:11" s="38" customFormat="1" ht="15" hidden="1" customHeight="1" x14ac:dyDescent="0.25">
      <c r="B34" s="32" t="str">
        <f>'2005'!B12</f>
        <v>Trener</v>
      </c>
      <c r="C34" s="53">
        <f>'2005'!C12</f>
        <v>2005</v>
      </c>
      <c r="D34" s="54" t="str">
        <f>'2005'!D12</f>
        <v>G05</v>
      </c>
      <c r="E34" s="54">
        <f>'2005'!E12</f>
        <v>0</v>
      </c>
      <c r="F34" s="34" t="str">
        <f>'2005'!F12</f>
        <v>Christian</v>
      </c>
      <c r="G34" s="34" t="str">
        <f>'2005'!G12</f>
        <v>Berg-Henry</v>
      </c>
      <c r="H34" s="34" t="str">
        <f>'2005'!H12</f>
        <v>Hummerveien 1C</v>
      </c>
      <c r="I34" s="34">
        <f>'2005'!I12</f>
        <v>3154</v>
      </c>
      <c r="J34" s="34" t="str">
        <f>'2005'!J12</f>
        <v>christian@berg-henry.no</v>
      </c>
      <c r="K34" s="35">
        <f>'2005'!K12</f>
        <v>95845621</v>
      </c>
    </row>
    <row r="35" spans="2:11" s="38" customFormat="1" ht="15" hidden="1" customHeight="1" x14ac:dyDescent="0.25">
      <c r="B35" s="32" t="str">
        <f>'2005'!B13</f>
        <v>Trener</v>
      </c>
      <c r="C35" s="53">
        <f>'2005'!C13</f>
        <v>2005</v>
      </c>
      <c r="D35" s="54" t="str">
        <f>'2005'!D13</f>
        <v>G05</v>
      </c>
      <c r="E35" s="54">
        <f>'2005'!E13</f>
        <v>0</v>
      </c>
      <c r="F35" s="34" t="str">
        <f>'2005'!F13</f>
        <v>Steinar</v>
      </c>
      <c r="G35" s="34" t="str">
        <f>'2005'!G13</f>
        <v>Nilsen</v>
      </c>
      <c r="H35" s="34" t="str">
        <f>'2005'!H13</f>
        <v>Rosenlundveien 7 C</v>
      </c>
      <c r="I35" s="34">
        <f>'2005'!I13</f>
        <v>3150</v>
      </c>
      <c r="J35" s="34" t="str">
        <f>'2005'!J13</f>
        <v>stni7@online.no</v>
      </c>
      <c r="K35" s="35">
        <f>'2005'!K13</f>
        <v>90675038</v>
      </c>
    </row>
    <row r="36" spans="2:11" s="38" customFormat="1" ht="15" hidden="1" customHeight="1" x14ac:dyDescent="0.25">
      <c r="B36" s="32" t="str">
        <f>'2005'!B14</f>
        <v>Trener</v>
      </c>
      <c r="C36" s="53">
        <f>'2005'!C14</f>
        <v>2005</v>
      </c>
      <c r="D36" s="54" t="str">
        <f>'2005'!D14</f>
        <v>G05</v>
      </c>
      <c r="E36" s="54">
        <f>'2005'!E14</f>
        <v>0</v>
      </c>
      <c r="F36" s="34" t="str">
        <f>'2005'!F14</f>
        <v>Dag Inge</v>
      </c>
      <c r="G36" s="34" t="str">
        <f>'2005'!G14</f>
        <v>Urå</v>
      </c>
      <c r="H36" s="34" t="str">
        <f>'2005'!H14</f>
        <v>Hegreveien 2</v>
      </c>
      <c r="I36" s="34">
        <f>'2005'!I14</f>
        <v>3124</v>
      </c>
      <c r="J36" s="34" t="str">
        <f>'2005'!J14</f>
        <v>dag.inge@uraa.no</v>
      </c>
      <c r="K36" s="35">
        <f>'2005'!K14</f>
        <v>91695749</v>
      </c>
    </row>
    <row r="37" spans="2:11" s="38" customFormat="1" ht="15" hidden="1" customHeight="1" x14ac:dyDescent="0.25">
      <c r="B37" s="32" t="str">
        <f>'2005'!B15</f>
        <v>Trener</v>
      </c>
      <c r="C37" s="53">
        <f>'2005'!C15</f>
        <v>2005</v>
      </c>
      <c r="D37" s="54" t="str">
        <f>'2005'!D15</f>
        <v>G05</v>
      </c>
      <c r="E37" s="54">
        <f>'2005'!E15</f>
        <v>0</v>
      </c>
      <c r="F37" s="34" t="str">
        <f>'2005'!F15</f>
        <v>Pål</v>
      </c>
      <c r="G37" s="34" t="str">
        <f>'2005'!G15</f>
        <v>Egeland</v>
      </c>
      <c r="H37" s="34" t="str">
        <f>'2005'!H15</f>
        <v>Nyrønningen 6</v>
      </c>
      <c r="I37" s="34">
        <f>'2005'!I15</f>
        <v>3153</v>
      </c>
      <c r="J37" s="34" t="str">
        <f>'2005'!J15</f>
        <v>egeland@me.com</v>
      </c>
      <c r="K37" s="35">
        <f>'2005'!K15</f>
        <v>97078630</v>
      </c>
    </row>
    <row r="38" spans="2:11" s="38" customFormat="1" ht="15" hidden="1" customHeight="1" x14ac:dyDescent="0.25">
      <c r="B38" s="32">
        <f>'2005'!B16</f>
        <v>0</v>
      </c>
      <c r="C38" s="53">
        <f>'2005'!C16</f>
        <v>0</v>
      </c>
      <c r="D38" s="54">
        <f>'2005'!D16</f>
        <v>0</v>
      </c>
      <c r="E38" s="54">
        <f>'2005'!E16</f>
        <v>0</v>
      </c>
      <c r="F38" s="34">
        <f>'2005'!F16</f>
        <v>0</v>
      </c>
      <c r="G38" s="34">
        <f>'2005'!G16</f>
        <v>0</v>
      </c>
      <c r="H38" s="34">
        <f>'2005'!H16</f>
        <v>0</v>
      </c>
      <c r="I38" s="34">
        <f>'2005'!I16</f>
        <v>0</v>
      </c>
      <c r="J38" s="34">
        <f>'2005'!J16</f>
        <v>0</v>
      </c>
      <c r="K38" s="35">
        <f>'2005'!K16</f>
        <v>0</v>
      </c>
    </row>
    <row r="39" spans="2:11" s="38" customFormat="1" ht="15" hidden="1" customHeight="1" x14ac:dyDescent="0.25">
      <c r="B39" s="32">
        <f>'2005'!B17</f>
        <v>0</v>
      </c>
      <c r="C39" s="53">
        <f>'2005'!C17</f>
        <v>0</v>
      </c>
      <c r="D39" s="54">
        <f>'2005'!D17</f>
        <v>0</v>
      </c>
      <c r="E39" s="54">
        <f>'2005'!E17</f>
        <v>0</v>
      </c>
      <c r="F39" s="34">
        <f>'2005'!F17</f>
        <v>0</v>
      </c>
      <c r="G39" s="34">
        <f>'2005'!G17</f>
        <v>0</v>
      </c>
      <c r="H39" s="34">
        <f>'2005'!H17</f>
        <v>0</v>
      </c>
      <c r="I39" s="34">
        <f>'2005'!I17</f>
        <v>0</v>
      </c>
      <c r="J39" s="34">
        <f>'2005'!J17</f>
        <v>0</v>
      </c>
      <c r="K39" s="35">
        <f>'2005'!K17</f>
        <v>0</v>
      </c>
    </row>
    <row r="40" spans="2:11" s="38" customFormat="1" ht="15" hidden="1" customHeight="1" x14ac:dyDescent="0.25">
      <c r="B40" s="32">
        <f>'2005'!B18</f>
        <v>0</v>
      </c>
      <c r="C40" s="53">
        <f>'2005'!C18</f>
        <v>0</v>
      </c>
      <c r="D40" s="54">
        <f>'2005'!D18</f>
        <v>0</v>
      </c>
      <c r="E40" s="54">
        <f>'2005'!E18</f>
        <v>0</v>
      </c>
      <c r="F40" s="34">
        <f>'2005'!F18</f>
        <v>0</v>
      </c>
      <c r="G40" s="34">
        <f>'2005'!G18</f>
        <v>0</v>
      </c>
      <c r="H40" s="34">
        <f>'2005'!H18</f>
        <v>0</v>
      </c>
      <c r="I40" s="34">
        <f>'2005'!I18</f>
        <v>0</v>
      </c>
      <c r="J40" s="34">
        <f>'2005'!J18</f>
        <v>0</v>
      </c>
      <c r="K40" s="35">
        <f>'2005'!K18</f>
        <v>0</v>
      </c>
    </row>
    <row r="41" spans="2:11" s="38" customFormat="1" ht="15" hidden="1" customHeight="1" x14ac:dyDescent="0.25">
      <c r="B41" s="32" t="str">
        <f>'2005'!B19</f>
        <v>Hovedtrener</v>
      </c>
      <c r="C41" s="53">
        <f>'2005'!C19</f>
        <v>2005</v>
      </c>
      <c r="D41" s="54" t="str">
        <f>'2005'!D19</f>
        <v>J05</v>
      </c>
      <c r="E41" s="54">
        <f>'2005'!E19</f>
        <v>0</v>
      </c>
      <c r="F41" s="34" t="str">
        <f>'2005'!F19</f>
        <v xml:space="preserve">Anders </v>
      </c>
      <c r="G41" s="34" t="str">
        <f>'2005'!G19</f>
        <v>Skarbøvik</v>
      </c>
      <c r="H41" s="34" t="str">
        <f>'2005'!H19</f>
        <v>Gaupeveien 2</v>
      </c>
      <c r="I41" s="34">
        <f>'2005'!I19</f>
        <v>3124</v>
      </c>
      <c r="J41" s="34" t="str">
        <f>'2005'!J19</f>
        <v>anders_skarbovik@hotmail.com</v>
      </c>
      <c r="K41" s="35">
        <f>'2005'!K19</f>
        <v>97177435</v>
      </c>
    </row>
    <row r="42" spans="2:11" s="38" customFormat="1" ht="15" customHeight="1" x14ac:dyDescent="0.25">
      <c r="B42" s="32" t="str">
        <f>'2005'!B20</f>
        <v>Årgangskoordinator</v>
      </c>
      <c r="C42" s="53">
        <f>'2005'!C20</f>
        <v>2005</v>
      </c>
      <c r="D42" s="54" t="str">
        <f>'2005'!D20</f>
        <v>J05</v>
      </c>
      <c r="E42" s="54">
        <f>'2005'!E20</f>
        <v>0</v>
      </c>
      <c r="F42" s="34" t="str">
        <f>'2005'!F20</f>
        <v xml:space="preserve">Rikard </v>
      </c>
      <c r="G42" s="34" t="str">
        <f>'2005'!G20</f>
        <v>Demer</v>
      </c>
      <c r="H42" s="34" t="str">
        <f>'2005'!H20</f>
        <v>Karlsebakken 30B</v>
      </c>
      <c r="I42" s="34">
        <f>'2005'!I20</f>
        <v>3113</v>
      </c>
      <c r="J42" s="34" t="str">
        <f>'2005'!J20</f>
        <v>rikdem@hotmail.com</v>
      </c>
      <c r="K42" s="35">
        <f>'2005'!K20</f>
        <v>93494493</v>
      </c>
    </row>
    <row r="43" spans="2:11" s="38" customFormat="1" ht="15" hidden="1" customHeight="1" x14ac:dyDescent="0.25">
      <c r="B43" s="32" t="str">
        <f>'2005'!B21</f>
        <v>Trener</v>
      </c>
      <c r="C43" s="53">
        <f>'2005'!C21</f>
        <v>2005</v>
      </c>
      <c r="D43" s="54" t="str">
        <f>'2005'!D21</f>
        <v>J05</v>
      </c>
      <c r="E43" s="54">
        <f>'2005'!E21</f>
        <v>0</v>
      </c>
      <c r="F43" s="34" t="str">
        <f>'2005'!F21</f>
        <v>Ellen</v>
      </c>
      <c r="G43" s="34" t="str">
        <f>'2005'!G21</f>
        <v>Frette Demer</v>
      </c>
      <c r="H43" s="34" t="str">
        <f>'2005'!H21</f>
        <v>Karlsebakken 30B</v>
      </c>
      <c r="I43" s="34">
        <f>'2005'!I21</f>
        <v>3113</v>
      </c>
      <c r="J43" s="34" t="str">
        <f>'2005'!J21</f>
        <v>ellenfrette@hotmail.com</v>
      </c>
      <c r="K43" s="35">
        <f>'2005'!K21</f>
        <v>41276894</v>
      </c>
    </row>
    <row r="44" spans="2:11" s="38" customFormat="1" ht="15" hidden="1" customHeight="1" x14ac:dyDescent="0.25">
      <c r="B44" s="32" t="str">
        <f>'2005'!B22</f>
        <v>Trener</v>
      </c>
      <c r="C44" s="53">
        <f>'2005'!C22</f>
        <v>2005</v>
      </c>
      <c r="D44" s="54" t="str">
        <f>'2005'!D22</f>
        <v>J05</v>
      </c>
      <c r="E44" s="54">
        <f>'2005'!E22</f>
        <v>0</v>
      </c>
      <c r="F44" s="34" t="str">
        <f>'2005'!F22</f>
        <v>Erling</v>
      </c>
      <c r="G44" s="34" t="str">
        <f>'2005'!G22</f>
        <v>Kvernevik</v>
      </c>
      <c r="H44" s="34" t="str">
        <f>'2005'!H22</f>
        <v>Kvistveien 1</v>
      </c>
      <c r="I44" s="34">
        <f>'2005'!I22</f>
        <v>3114</v>
      </c>
      <c r="J44" s="34" t="str">
        <f>'2005'!J22</f>
        <v>erlingkvik@gmail.com</v>
      </c>
      <c r="K44" s="35">
        <f>'2005'!K22</f>
        <v>90047415</v>
      </c>
    </row>
    <row r="45" spans="2:11" s="38" customFormat="1" ht="15" customHeight="1" x14ac:dyDescent="0.25">
      <c r="B45" s="32" t="str">
        <f>'2005'!B23</f>
        <v>Lagleder</v>
      </c>
      <c r="C45" s="53">
        <f>'2005'!C23</f>
        <v>2005</v>
      </c>
      <c r="D45" s="54" t="str">
        <f>'2005'!D23</f>
        <v>J05</v>
      </c>
      <c r="E45" s="54">
        <f>'2005'!E23</f>
        <v>0</v>
      </c>
      <c r="F45" s="34" t="str">
        <f>'2005'!F23</f>
        <v>Lisbet</v>
      </c>
      <c r="G45" s="34" t="str">
        <f>'2005'!G23</f>
        <v>Tellefsen</v>
      </c>
      <c r="H45" s="34" t="str">
        <f>'2005'!H23</f>
        <v>Gullregnveien 30</v>
      </c>
      <c r="I45" s="34">
        <f>'2005'!I23</f>
        <v>3150</v>
      </c>
      <c r="J45" s="34" t="str">
        <f>'2005'!J23</f>
        <v>lisbet.tel@gmail.com</v>
      </c>
      <c r="K45" s="35">
        <f>'2005'!K23</f>
        <v>90627275</v>
      </c>
    </row>
    <row r="46" spans="2:11" s="38" customFormat="1" ht="15" hidden="1" customHeight="1" x14ac:dyDescent="0.25">
      <c r="B46" s="32">
        <f>'2005'!B24</f>
        <v>0</v>
      </c>
      <c r="C46" s="53">
        <f>'2005'!C24</f>
        <v>0</v>
      </c>
      <c r="D46" s="54">
        <f>'2005'!D24</f>
        <v>0</v>
      </c>
      <c r="E46" s="54">
        <f>'2005'!E24</f>
        <v>0</v>
      </c>
      <c r="F46" s="34">
        <f>'2005'!F24</f>
        <v>0</v>
      </c>
      <c r="G46" s="34">
        <f>'2005'!G24</f>
        <v>0</v>
      </c>
      <c r="H46" s="34">
        <f>'2005'!H24</f>
        <v>0</v>
      </c>
      <c r="I46" s="34">
        <f>'2005'!I24</f>
        <v>0</v>
      </c>
      <c r="J46" s="34">
        <f>'2005'!J24</f>
        <v>0</v>
      </c>
      <c r="K46" s="35">
        <f>'2005'!K24</f>
        <v>0</v>
      </c>
    </row>
    <row r="47" spans="2:11" s="38" customFormat="1" ht="15" hidden="1" customHeight="1" x14ac:dyDescent="0.25">
      <c r="B47" s="32">
        <f>'2005'!B25</f>
        <v>0</v>
      </c>
      <c r="C47" s="53">
        <f>'2005'!C25</f>
        <v>0</v>
      </c>
      <c r="D47" s="54">
        <f>'2005'!D25</f>
        <v>0</v>
      </c>
      <c r="E47" s="54">
        <f>'2005'!E25</f>
        <v>0</v>
      </c>
      <c r="F47" s="34">
        <f>'2005'!F25</f>
        <v>0</v>
      </c>
      <c r="G47" s="34">
        <f>'2005'!G25</f>
        <v>0</v>
      </c>
      <c r="H47" s="34">
        <f>'2005'!H25</f>
        <v>0</v>
      </c>
      <c r="I47" s="34">
        <f>'2005'!I25</f>
        <v>0</v>
      </c>
      <c r="J47" s="34">
        <f>'2005'!J25</f>
        <v>0</v>
      </c>
      <c r="K47" s="35">
        <f>'2005'!K25</f>
        <v>0</v>
      </c>
    </row>
    <row r="48" spans="2:11" s="38" customFormat="1" ht="15" hidden="1" customHeight="1" x14ac:dyDescent="0.25">
      <c r="B48" s="32">
        <f>'2005'!B26</f>
        <v>0</v>
      </c>
      <c r="C48" s="53">
        <f>'2005'!C26</f>
        <v>0</v>
      </c>
      <c r="D48" s="54">
        <f>'2005'!D26</f>
        <v>0</v>
      </c>
      <c r="E48" s="54">
        <f>'2005'!E26</f>
        <v>0</v>
      </c>
      <c r="F48" s="34">
        <f>'2005'!F26</f>
        <v>0</v>
      </c>
      <c r="G48" s="34">
        <f>'2005'!G26</f>
        <v>0</v>
      </c>
      <c r="H48" s="34">
        <f>'2005'!H26</f>
        <v>0</v>
      </c>
      <c r="I48" s="34">
        <f>'2005'!I26</f>
        <v>0</v>
      </c>
      <c r="J48" s="34">
        <f>'2005'!J26</f>
        <v>0</v>
      </c>
      <c r="K48" s="35">
        <f>'2005'!K26</f>
        <v>0</v>
      </c>
    </row>
    <row r="49" spans="2:11" s="38" customFormat="1" ht="15" hidden="1" customHeight="1" x14ac:dyDescent="0.25">
      <c r="B49" s="32">
        <f>'2005'!B27</f>
        <v>0</v>
      </c>
      <c r="C49" s="53">
        <f>'2005'!C27</f>
        <v>0</v>
      </c>
      <c r="D49" s="54">
        <f>'2005'!D27</f>
        <v>0</v>
      </c>
      <c r="E49" s="54">
        <f>'2005'!E27</f>
        <v>0</v>
      </c>
      <c r="F49" s="34">
        <f>'2005'!F27</f>
        <v>0</v>
      </c>
      <c r="G49" s="34">
        <f>'2005'!G27</f>
        <v>0</v>
      </c>
      <c r="H49" s="34">
        <f>'2005'!H27</f>
        <v>0</v>
      </c>
      <c r="I49" s="34">
        <f>'2005'!I27</f>
        <v>0</v>
      </c>
      <c r="J49" s="34">
        <f>'2005'!J27</f>
        <v>0</v>
      </c>
      <c r="K49" s="35">
        <f>'2005'!K27</f>
        <v>0</v>
      </c>
    </row>
    <row r="50" spans="2:11" s="38" customFormat="1" ht="15" hidden="1" customHeight="1" x14ac:dyDescent="0.25">
      <c r="B50" s="32">
        <f>'2005'!B28</f>
        <v>0</v>
      </c>
      <c r="C50" s="53">
        <f>'2005'!C28</f>
        <v>0</v>
      </c>
      <c r="D50" s="54">
        <f>'2005'!D28</f>
        <v>0</v>
      </c>
      <c r="E50" s="54">
        <f>'2005'!E28</f>
        <v>0</v>
      </c>
      <c r="F50" s="34">
        <f>'2005'!F28</f>
        <v>0</v>
      </c>
      <c r="G50" s="34">
        <f>'2005'!G28</f>
        <v>0</v>
      </c>
      <c r="H50" s="34">
        <f>'2005'!H28</f>
        <v>0</v>
      </c>
      <c r="I50" s="34">
        <f>'2005'!I28</f>
        <v>0</v>
      </c>
      <c r="J50" s="34">
        <f>'2005'!J28</f>
        <v>0</v>
      </c>
      <c r="K50" s="35">
        <f>'2005'!K28</f>
        <v>0</v>
      </c>
    </row>
    <row r="51" spans="2:11" s="38" customFormat="1" ht="15" hidden="1" customHeight="1" x14ac:dyDescent="0.25">
      <c r="B51" s="32">
        <f>'2005'!B29</f>
        <v>0</v>
      </c>
      <c r="C51" s="53">
        <f>'2005'!C29</f>
        <v>0</v>
      </c>
      <c r="D51" s="54">
        <f>'2005'!D29</f>
        <v>0</v>
      </c>
      <c r="E51" s="54">
        <f>'2005'!E29</f>
        <v>0</v>
      </c>
      <c r="F51" s="34">
        <f>'2005'!F29</f>
        <v>0</v>
      </c>
      <c r="G51" s="34">
        <f>'2005'!G29</f>
        <v>0</v>
      </c>
      <c r="H51" s="34">
        <f>'2005'!H29</f>
        <v>0</v>
      </c>
      <c r="I51" s="34">
        <f>'2005'!I29</f>
        <v>0</v>
      </c>
      <c r="J51" s="34">
        <f>'2005'!J29</f>
        <v>0</v>
      </c>
      <c r="K51" s="35">
        <f>'2005'!K29</f>
        <v>0</v>
      </c>
    </row>
    <row r="52" spans="2:11" s="38" customFormat="1" ht="15" hidden="1" customHeight="1" x14ac:dyDescent="0.25">
      <c r="B52" s="32">
        <f>'2005'!B30</f>
        <v>0</v>
      </c>
      <c r="C52" s="53">
        <f>'2005'!C30</f>
        <v>0</v>
      </c>
      <c r="D52" s="54">
        <f>'2005'!D30</f>
        <v>0</v>
      </c>
      <c r="E52" s="54">
        <f>'2005'!E30</f>
        <v>0</v>
      </c>
      <c r="F52" s="34">
        <f>'2005'!F30</f>
        <v>0</v>
      </c>
      <c r="G52" s="34">
        <f>'2005'!G30</f>
        <v>0</v>
      </c>
      <c r="H52" s="34">
        <f>'2005'!H30</f>
        <v>0</v>
      </c>
      <c r="I52" s="34">
        <f>'2005'!I30</f>
        <v>0</v>
      </c>
      <c r="J52" s="34">
        <f>'2005'!J30</f>
        <v>0</v>
      </c>
      <c r="K52" s="35">
        <f>'2005'!K30</f>
        <v>0</v>
      </c>
    </row>
    <row r="53" spans="2:11" s="38" customFormat="1" ht="15" hidden="1" customHeight="1" x14ac:dyDescent="0.25">
      <c r="B53" s="32">
        <f>'2005'!B31</f>
        <v>0</v>
      </c>
      <c r="C53" s="53">
        <f>'2005'!C31</f>
        <v>0</v>
      </c>
      <c r="D53" s="54">
        <f>'2005'!D31</f>
        <v>0</v>
      </c>
      <c r="E53" s="54">
        <f>'2005'!E31</f>
        <v>0</v>
      </c>
      <c r="F53" s="34">
        <f>'2005'!F31</f>
        <v>0</v>
      </c>
      <c r="G53" s="34">
        <f>'2005'!G31</f>
        <v>0</v>
      </c>
      <c r="H53" s="34">
        <f>'2005'!H31</f>
        <v>0</v>
      </c>
      <c r="I53" s="34">
        <f>'2005'!I31</f>
        <v>0</v>
      </c>
      <c r="J53" s="34">
        <f>'2005'!J31</f>
        <v>0</v>
      </c>
      <c r="K53" s="35">
        <f>'2005'!K31</f>
        <v>0</v>
      </c>
    </row>
    <row r="54" spans="2:11" s="38" customFormat="1" ht="15" hidden="1" customHeight="1" x14ac:dyDescent="0.25">
      <c r="B54" s="32">
        <f>'2005'!B32</f>
        <v>0</v>
      </c>
      <c r="C54" s="53">
        <f>'2005'!C32</f>
        <v>0</v>
      </c>
      <c r="D54" s="54">
        <f>'2005'!D32</f>
        <v>0</v>
      </c>
      <c r="E54" s="54">
        <f>'2005'!E32</f>
        <v>0</v>
      </c>
      <c r="F54" s="34">
        <f>'2005'!F32</f>
        <v>0</v>
      </c>
      <c r="G54" s="34">
        <f>'2005'!G32</f>
        <v>0</v>
      </c>
      <c r="H54" s="34">
        <f>'2005'!H32</f>
        <v>0</v>
      </c>
      <c r="I54" s="34">
        <f>'2005'!I32</f>
        <v>0</v>
      </c>
      <c r="J54" s="34">
        <f>'2005'!J32</f>
        <v>0</v>
      </c>
      <c r="K54" s="35">
        <f>'2005'!K32</f>
        <v>0</v>
      </c>
    </row>
    <row r="55" spans="2:11" s="38" customFormat="1" ht="15" hidden="1" customHeight="1" x14ac:dyDescent="0.25">
      <c r="B55" s="32">
        <f>'2005'!B33</f>
        <v>0</v>
      </c>
      <c r="C55" s="53">
        <f>'2005'!C33</f>
        <v>0</v>
      </c>
      <c r="D55" s="54">
        <f>'2005'!D33</f>
        <v>0</v>
      </c>
      <c r="E55" s="54">
        <f>'2005'!E33</f>
        <v>0</v>
      </c>
      <c r="F55" s="34">
        <f>'2005'!F33</f>
        <v>0</v>
      </c>
      <c r="G55" s="34">
        <f>'2005'!G33</f>
        <v>0</v>
      </c>
      <c r="H55" s="34">
        <f>'2005'!H33</f>
        <v>0</v>
      </c>
      <c r="I55" s="34">
        <f>'2005'!I33</f>
        <v>0</v>
      </c>
      <c r="J55" s="34">
        <f>'2005'!J33</f>
        <v>0</v>
      </c>
      <c r="K55" s="35">
        <f>'2005'!K33</f>
        <v>0</v>
      </c>
    </row>
    <row r="56" spans="2:11" s="38" customFormat="1" ht="15" hidden="1" customHeight="1" x14ac:dyDescent="0.25">
      <c r="B56" s="32">
        <f>'2005'!B34</f>
        <v>0</v>
      </c>
      <c r="C56" s="53">
        <f>'2005'!C34</f>
        <v>0</v>
      </c>
      <c r="D56" s="54">
        <f>'2005'!D34</f>
        <v>0</v>
      </c>
      <c r="E56" s="54">
        <f>'2005'!E34</f>
        <v>0</v>
      </c>
      <c r="F56" s="34">
        <f>'2005'!F34</f>
        <v>0</v>
      </c>
      <c r="G56" s="34">
        <f>'2005'!G34</f>
        <v>0</v>
      </c>
      <c r="H56" s="34">
        <f>'2005'!H34</f>
        <v>0</v>
      </c>
      <c r="I56" s="34">
        <f>'2005'!I34</f>
        <v>0</v>
      </c>
      <c r="J56" s="34">
        <f>'2005'!J34</f>
        <v>0</v>
      </c>
      <c r="K56" s="35">
        <f>'2005'!K34</f>
        <v>0</v>
      </c>
    </row>
    <row r="57" spans="2:11" s="38" customFormat="1" ht="15" hidden="1" customHeight="1" x14ac:dyDescent="0.25">
      <c r="B57" s="32" t="str">
        <f>'2006'!B10</f>
        <v>Hovedtrener</v>
      </c>
      <c r="C57" s="53">
        <f>'2006'!C10</f>
        <v>2006</v>
      </c>
      <c r="D57" s="54">
        <f>'2006'!D10</f>
        <v>0</v>
      </c>
      <c r="E57" s="54">
        <f>'2006'!E10</f>
        <v>0</v>
      </c>
      <c r="F57" s="34" t="str">
        <f>'2006'!F10</f>
        <v>Ikke besluttet</v>
      </c>
      <c r="G57" s="34">
        <f>'2006'!G10</f>
        <v>0</v>
      </c>
      <c r="H57" s="34">
        <f>'2006'!H10</f>
        <v>0</v>
      </c>
      <c r="I57" s="34">
        <f>'2006'!I10</f>
        <v>0</v>
      </c>
      <c r="J57" s="34">
        <f>'2006'!J10</f>
        <v>0</v>
      </c>
      <c r="K57" s="35">
        <f>'2006'!K10</f>
        <v>0</v>
      </c>
    </row>
    <row r="58" spans="2:11" s="38" customFormat="1" ht="15" customHeight="1" x14ac:dyDescent="0.25">
      <c r="B58" s="32" t="str">
        <f>'2006'!B11</f>
        <v>Årgangskoordinator</v>
      </c>
      <c r="C58" s="53">
        <f>'2006'!C11</f>
        <v>2006</v>
      </c>
      <c r="D58" s="54">
        <f>'2006'!D11</f>
        <v>0</v>
      </c>
      <c r="E58" s="54">
        <f>'2006'!E11</f>
        <v>0</v>
      </c>
      <c r="F58" s="34" t="str">
        <f>'2006'!F11</f>
        <v>Helge</v>
      </c>
      <c r="G58" s="34" t="str">
        <f>'2006'!G11</f>
        <v>Grønlid</v>
      </c>
      <c r="H58" s="34" t="str">
        <f>'2006'!H11</f>
        <v>Teigenveien 11b</v>
      </c>
      <c r="I58" s="34">
        <f>'2006'!I11</f>
        <v>3113</v>
      </c>
      <c r="J58" s="34" t="str">
        <f>'2006'!J11</f>
        <v>Helge@gnpower.no</v>
      </c>
      <c r="K58" s="35">
        <f>'2006'!K11</f>
        <v>45909999</v>
      </c>
    </row>
    <row r="59" spans="2:11" s="38" customFormat="1" ht="15" customHeight="1" x14ac:dyDescent="0.25">
      <c r="B59" s="32" t="str">
        <f>'2006'!B12</f>
        <v>Lagleder</v>
      </c>
      <c r="C59" s="53">
        <f>'2006'!C12</f>
        <v>2006</v>
      </c>
      <c r="D59" s="54" t="str">
        <f>'2006'!D12</f>
        <v>06H</v>
      </c>
      <c r="E59" s="54">
        <f>'2006'!E12</f>
        <v>0</v>
      </c>
      <c r="F59" s="34" t="str">
        <f>'2006'!F12</f>
        <v>Christian</v>
      </c>
      <c r="G59" s="34" t="str">
        <f>'2006'!G12</f>
        <v>Berg</v>
      </c>
      <c r="H59" s="34" t="str">
        <f>'2006'!H12</f>
        <v>Nedre Bogenvei 25a</v>
      </c>
      <c r="I59" s="34">
        <f>'2006'!I12</f>
        <v>3150</v>
      </c>
      <c r="J59" s="69" t="s">
        <v>46</v>
      </c>
      <c r="K59" s="35">
        <f>'2006'!K12</f>
        <v>99446699</v>
      </c>
    </row>
    <row r="60" spans="2:11" s="38" customFormat="1" ht="15" hidden="1" customHeight="1" x14ac:dyDescent="0.25">
      <c r="B60" s="32" t="str">
        <f>'2006'!B13</f>
        <v>Trener</v>
      </c>
      <c r="C60" s="53">
        <f>'2006'!C13</f>
        <v>2006</v>
      </c>
      <c r="D60" s="54" t="str">
        <f>'2006'!D13</f>
        <v>06H</v>
      </c>
      <c r="E60" s="54">
        <f>'2006'!E13</f>
        <v>0</v>
      </c>
      <c r="F60" s="34" t="str">
        <f>'2006'!F13</f>
        <v>Lee</v>
      </c>
      <c r="G60" s="34" t="str">
        <f>'2006'!G13</f>
        <v>Stewensen</v>
      </c>
      <c r="H60" s="34" t="str">
        <f>'2006'!H13</f>
        <v>Jarlsøveien 34a</v>
      </c>
      <c r="I60" s="34">
        <f>'2006'!I13</f>
        <v>3124</v>
      </c>
      <c r="J60" s="34" t="str">
        <f>'2006'!J13</f>
        <v>chesterlee1@hotmail.com</v>
      </c>
      <c r="K60" s="35">
        <f>'2006'!K13</f>
        <v>93040700</v>
      </c>
    </row>
    <row r="61" spans="2:11" s="38" customFormat="1" ht="15" customHeight="1" x14ac:dyDescent="0.25">
      <c r="B61" s="32" t="str">
        <f>'2006'!B14</f>
        <v>Lagleder</v>
      </c>
      <c r="C61" s="53">
        <f>'2006'!C14</f>
        <v>2006</v>
      </c>
      <c r="D61" s="54" t="str">
        <f>'2006'!D14</f>
        <v>06J</v>
      </c>
      <c r="E61" s="54">
        <f>'2006'!E14</f>
        <v>0</v>
      </c>
      <c r="F61" s="34" t="str">
        <f>'2006'!F14</f>
        <v>Mona</v>
      </c>
      <c r="G61" s="34" t="str">
        <f>'2006'!G14</f>
        <v>Bromark</v>
      </c>
      <c r="H61" s="34" t="str">
        <f>'2006'!H14</f>
        <v>Granheimveien 10</v>
      </c>
      <c r="I61" s="34">
        <f>'2006'!I14</f>
        <v>3114</v>
      </c>
      <c r="J61" s="34" t="str">
        <f>'2006'!J14</f>
        <v>mona.bromark@gmail.com</v>
      </c>
      <c r="K61" s="35">
        <f>'2006'!K14</f>
        <v>95756821</v>
      </c>
    </row>
    <row r="62" spans="2:11" s="38" customFormat="1" ht="15" hidden="1" customHeight="1" x14ac:dyDescent="0.25">
      <c r="B62" s="32" t="str">
        <f>'2006'!B15</f>
        <v>Trener</v>
      </c>
      <c r="C62" s="53">
        <f>'2006'!C15</f>
        <v>2006</v>
      </c>
      <c r="D62" s="54" t="str">
        <f>'2006'!D15</f>
        <v>06J</v>
      </c>
      <c r="E62" s="54">
        <f>'2006'!E15</f>
        <v>0</v>
      </c>
      <c r="F62" s="34" t="str">
        <f>'2006'!F15</f>
        <v xml:space="preserve">Eva </v>
      </c>
      <c r="G62" s="34" t="str">
        <f>'2006'!G15</f>
        <v>Bjørung</v>
      </c>
      <c r="H62" s="34" t="str">
        <f>'2006'!H15</f>
        <v>Valløveien 46</v>
      </c>
      <c r="I62" s="34">
        <f>'2006'!I15</f>
        <v>3150</v>
      </c>
      <c r="J62" s="34" t="str">
        <f>'2006'!J15</f>
        <v>evabjorung@gmail.com</v>
      </c>
      <c r="K62" s="35">
        <f>'2006'!K15</f>
        <v>40067458</v>
      </c>
    </row>
    <row r="63" spans="2:11" s="38" customFormat="1" ht="15" customHeight="1" x14ac:dyDescent="0.25">
      <c r="B63" s="32" t="str">
        <f>'2006'!B16</f>
        <v>Lagleder</v>
      </c>
      <c r="C63" s="53">
        <f>'2006'!C16</f>
        <v>2006</v>
      </c>
      <c r="D63" s="54" t="str">
        <f>'2006'!D16</f>
        <v>06P</v>
      </c>
      <c r="E63" s="54">
        <f>'2006'!E16</f>
        <v>0</v>
      </c>
      <c r="F63" s="34" t="s">
        <v>35</v>
      </c>
      <c r="G63" s="34" t="s">
        <v>36</v>
      </c>
      <c r="H63" s="34"/>
      <c r="I63" s="34"/>
      <c r="J63" s="65" t="s">
        <v>37</v>
      </c>
      <c r="K63" s="35"/>
    </row>
    <row r="64" spans="2:11" s="38" customFormat="1" ht="15" hidden="1" customHeight="1" x14ac:dyDescent="0.25">
      <c r="B64" s="32" t="str">
        <f>'2006'!B17</f>
        <v>Trener</v>
      </c>
      <c r="C64" s="53">
        <f>'2006'!C17</f>
        <v>2006</v>
      </c>
      <c r="D64" s="54" t="str">
        <f>'2006'!D17</f>
        <v>06P1</v>
      </c>
      <c r="E64" s="54">
        <f>'2006'!E17</f>
        <v>0</v>
      </c>
      <c r="F64" s="34" t="str">
        <f>'2006'!F17</f>
        <v>Glenn</v>
      </c>
      <c r="G64" s="34" t="str">
        <f>'2006'!G17</f>
        <v>Hansen</v>
      </c>
      <c r="H64" s="34" t="str">
        <f>'2006'!H17</f>
        <v>Seljeveien 20</v>
      </c>
      <c r="I64" s="34">
        <f>'2006'!I17</f>
        <v>3151</v>
      </c>
      <c r="J64" s="34" t="str">
        <f>'2006'!J17</f>
        <v>glenn@revac.no</v>
      </c>
      <c r="K64" s="35">
        <f>'2006'!K17</f>
        <v>41271723</v>
      </c>
    </row>
    <row r="65" spans="2:11" s="38" customFormat="1" ht="15" hidden="1" customHeight="1" x14ac:dyDescent="0.25">
      <c r="B65" s="32" t="str">
        <f>'2006'!B18</f>
        <v>Trener</v>
      </c>
      <c r="C65" s="53">
        <f>'2006'!C18</f>
        <v>2006</v>
      </c>
      <c r="D65" s="54" t="str">
        <f>'2006'!D18</f>
        <v>06P2</v>
      </c>
      <c r="E65" s="54">
        <f>'2006'!E18</f>
        <v>0</v>
      </c>
      <c r="F65" s="34" t="str">
        <f>'2006'!F18</f>
        <v>Eirik</v>
      </c>
      <c r="G65" s="34" t="str">
        <f>'2006'!G18</f>
        <v>Hjardeng</v>
      </c>
      <c r="H65" s="34" t="str">
        <f>'2006'!H18</f>
        <v>Roseveien 7</v>
      </c>
      <c r="I65" s="34">
        <f>'2006'!I18</f>
        <v>3151</v>
      </c>
      <c r="J65" s="34" t="str">
        <f>'2006'!J18</f>
        <v>eirikhjardeng@hotmail.com</v>
      </c>
      <c r="K65" s="35">
        <f>'2006'!K18</f>
        <v>91322389</v>
      </c>
    </row>
    <row r="66" spans="2:11" s="38" customFormat="1" ht="15" customHeight="1" x14ac:dyDescent="0.25">
      <c r="B66" s="32" t="str">
        <f>'2006'!B19</f>
        <v>Lagleder</v>
      </c>
      <c r="C66" s="53">
        <f>'2006'!C19</f>
        <v>2006</v>
      </c>
      <c r="D66" s="54" t="str">
        <f>'2006'!D19</f>
        <v>06R</v>
      </c>
      <c r="E66" s="54">
        <f>'2006'!E19</f>
        <v>0</v>
      </c>
      <c r="F66" s="34" t="str">
        <f>'2006'!F19</f>
        <v>Kim</v>
      </c>
      <c r="G66" s="34" t="str">
        <f>'2006'!G19</f>
        <v>Haugan</v>
      </c>
      <c r="H66" s="34" t="str">
        <f>'2006'!H19</f>
        <v>Bekketjønnvien 15</v>
      </c>
      <c r="I66" s="34">
        <f>'2006'!I19</f>
        <v>3114</v>
      </c>
      <c r="J66" s="34" t="str">
        <f>'2006'!J19</f>
        <v>kim_haugan@hotmail.com</v>
      </c>
      <c r="K66" s="35">
        <f>'2006'!K19</f>
        <v>90553695</v>
      </c>
    </row>
    <row r="67" spans="2:11" s="38" customFormat="1" ht="15" hidden="1" customHeight="1" x14ac:dyDescent="0.25">
      <c r="B67" s="32" t="str">
        <f>'2006'!B20</f>
        <v>Trener</v>
      </c>
      <c r="C67" s="53">
        <f>'2006'!C20</f>
        <v>2006</v>
      </c>
      <c r="D67" s="54" t="str">
        <f>'2006'!D20</f>
        <v>06R1</v>
      </c>
      <c r="E67" s="54">
        <f>'2006'!E20</f>
        <v>0</v>
      </c>
      <c r="F67" s="34" t="str">
        <f>'2006'!F20</f>
        <v>Thomas</v>
      </c>
      <c r="G67" s="34" t="str">
        <f>'2006'!G20</f>
        <v>Rivenes</v>
      </c>
      <c r="H67" s="34" t="str">
        <f>'2006'!H20</f>
        <v>Rønningveien 3</v>
      </c>
      <c r="I67" s="34">
        <f>'2006'!I20</f>
        <v>3153</v>
      </c>
      <c r="J67" s="34" t="str">
        <f>'2006'!J20</f>
        <v>thomas.rivenes@hotmail.com</v>
      </c>
      <c r="K67" s="35">
        <f>'2006'!K20</f>
        <v>47489218</v>
      </c>
    </row>
    <row r="68" spans="2:11" s="38" customFormat="1" ht="15" hidden="1" customHeight="1" x14ac:dyDescent="0.25">
      <c r="B68" s="32" t="str">
        <f>'2006'!B21</f>
        <v>Trener</v>
      </c>
      <c r="C68" s="53">
        <f>'2006'!C21</f>
        <v>2006</v>
      </c>
      <c r="D68" s="54" t="str">
        <f>'2006'!D21</f>
        <v>06R2</v>
      </c>
      <c r="E68" s="54">
        <f>'2006'!E21</f>
        <v>0</v>
      </c>
      <c r="F68" s="34" t="str">
        <f>'2006'!F21</f>
        <v>Terje</v>
      </c>
      <c r="G68" s="34" t="str">
        <f>'2006'!G21</f>
        <v>Bjørnstad</v>
      </c>
      <c r="H68" s="34" t="str">
        <f>'2006'!H21</f>
        <v>Gneisveien 1</v>
      </c>
      <c r="I68" s="34">
        <f>'2006'!I21</f>
        <v>3154</v>
      </c>
      <c r="J68" s="34" t="str">
        <f>'2006'!J21</f>
        <v>bjornstad29@gmail.com</v>
      </c>
      <c r="K68" s="35">
        <f>'2006'!K21</f>
        <v>92090741</v>
      </c>
    </row>
    <row r="69" spans="2:11" s="38" customFormat="1" ht="15" hidden="1" customHeight="1" x14ac:dyDescent="0.25">
      <c r="B69" s="32" t="str">
        <f>'2006'!B22</f>
        <v>Trener</v>
      </c>
      <c r="C69" s="53">
        <f>'2006'!C22</f>
        <v>2006</v>
      </c>
      <c r="D69" s="54">
        <f>'2006'!D22</f>
        <v>0</v>
      </c>
      <c r="E69" s="54">
        <f>'2006'!E22</f>
        <v>0</v>
      </c>
      <c r="F69" s="34">
        <f>'2006'!F22</f>
        <v>0</v>
      </c>
      <c r="G69" s="34">
        <f>'2006'!G22</f>
        <v>0</v>
      </c>
      <c r="H69" s="34">
        <f>'2006'!H22</f>
        <v>0</v>
      </c>
      <c r="I69" s="34">
        <f>'2006'!I22</f>
        <v>0</v>
      </c>
      <c r="J69" s="34">
        <f>'2006'!J22</f>
        <v>0</v>
      </c>
      <c r="K69" s="35">
        <f>'2006'!K22</f>
        <v>0</v>
      </c>
    </row>
    <row r="70" spans="2:11" s="38" customFormat="1" ht="15" customHeight="1" x14ac:dyDescent="0.25">
      <c r="B70" s="32" t="str">
        <f>'2006'!B23</f>
        <v>Lagleder</v>
      </c>
      <c r="C70" s="53">
        <f>'2006'!C23</f>
        <v>2006</v>
      </c>
      <c r="D70" s="54" t="str">
        <f>'2006'!D23</f>
        <v>06S1</v>
      </c>
      <c r="E70" s="54">
        <f>'2006'!E23</f>
        <v>0</v>
      </c>
      <c r="F70" s="34" t="str">
        <f>'2006'!F23</f>
        <v>Turid</v>
      </c>
      <c r="G70" s="34" t="str">
        <f>'2006'!G23</f>
        <v>Ottestad Johnsen</v>
      </c>
      <c r="H70" s="34" t="str">
        <f>'2006'!H23</f>
        <v>Lyngveien 27</v>
      </c>
      <c r="I70" s="34">
        <f>'2006'!I23</f>
        <v>3118</v>
      </c>
      <c r="J70" s="34" t="str">
        <f>'2006'!J23</f>
        <v>turidojo@gmail.com</v>
      </c>
      <c r="K70" s="35">
        <f>'2006'!K23</f>
        <v>95807688</v>
      </c>
    </row>
    <row r="71" spans="2:11" s="38" customFormat="1" ht="15" hidden="1" customHeight="1" x14ac:dyDescent="0.25">
      <c r="B71" s="32" t="str">
        <f>'2006'!B24</f>
        <v>Trener</v>
      </c>
      <c r="C71" s="53">
        <f>'2006'!C24</f>
        <v>2006</v>
      </c>
      <c r="D71" s="54" t="str">
        <f>'2006'!D24</f>
        <v>06S1</v>
      </c>
      <c r="E71" s="54">
        <f>'2006'!E24</f>
        <v>0</v>
      </c>
      <c r="F71" s="34" t="str">
        <f>'2006'!F24</f>
        <v>Jon Olaf</v>
      </c>
      <c r="G71" s="34" t="str">
        <f>'2006'!G24</f>
        <v>Sanne</v>
      </c>
      <c r="H71" s="34" t="str">
        <f>'2006'!H24</f>
        <v>Lyngveien 23b</v>
      </c>
      <c r="I71" s="34">
        <f>'2006'!I24</f>
        <v>3118</v>
      </c>
      <c r="J71" s="34" t="str">
        <f>'2006'!J24</f>
        <v>jonosanne@hotmail.com</v>
      </c>
      <c r="K71" s="35">
        <f>'2006'!K24</f>
        <v>48169530</v>
      </c>
    </row>
    <row r="72" spans="2:11" s="38" customFormat="1" ht="15" hidden="1" customHeight="1" x14ac:dyDescent="0.25">
      <c r="B72" s="32" t="str">
        <f>'2006'!B25</f>
        <v>Trener</v>
      </c>
      <c r="C72" s="53">
        <f>'2006'!C25</f>
        <v>2006</v>
      </c>
      <c r="D72" s="54" t="str">
        <f>'2006'!D25</f>
        <v>06J</v>
      </c>
      <c r="E72" s="54">
        <f>'2006'!E25</f>
        <v>0</v>
      </c>
      <c r="F72" s="34" t="str">
        <f>'2006'!F25</f>
        <v>Ole</v>
      </c>
      <c r="G72" s="34" t="str">
        <f>'2006'!G25</f>
        <v>Bredesmo Klaussen</v>
      </c>
      <c r="H72" s="34" t="str">
        <f>'2006'!H25</f>
        <v>Bregneveien 16</v>
      </c>
      <c r="I72" s="34">
        <f>'2006'!I25</f>
        <v>3154</v>
      </c>
      <c r="J72" s="34" t="str">
        <f>'2006'!J25</f>
        <v>ole447@gmail.com</v>
      </c>
      <c r="K72" s="35">
        <f>'2006'!K25</f>
        <v>97883569</v>
      </c>
    </row>
    <row r="73" spans="2:11" s="38" customFormat="1" ht="15" hidden="1" customHeight="1" x14ac:dyDescent="0.25">
      <c r="B73" s="32" t="str">
        <f>'2006'!B26</f>
        <v>Trener</v>
      </c>
      <c r="C73" s="53">
        <f>'2006'!C26</f>
        <v>2006</v>
      </c>
      <c r="D73" s="54" t="str">
        <f>'2006'!D26</f>
        <v>06J</v>
      </c>
      <c r="E73" s="54">
        <f>'2006'!E26</f>
        <v>0</v>
      </c>
      <c r="F73" s="34" t="str">
        <f>'2006'!F26</f>
        <v xml:space="preserve">Stian </v>
      </c>
      <c r="G73" s="34" t="str">
        <f>'2006'!G26</f>
        <v>Lyngås</v>
      </c>
      <c r="H73" s="34">
        <f>'2006'!H26</f>
        <v>0</v>
      </c>
      <c r="I73" s="34">
        <f>'2006'!I26</f>
        <v>3154</v>
      </c>
      <c r="J73" s="34" t="str">
        <f>'2006'!J26</f>
        <v>walaroo2@hotmail.com</v>
      </c>
      <c r="K73" s="35">
        <f>'2006'!K26</f>
        <v>97037192</v>
      </c>
    </row>
    <row r="74" spans="2:11" s="38" customFormat="1" ht="15" hidden="1" customHeight="1" x14ac:dyDescent="0.25">
      <c r="B74" s="32">
        <f>'2006'!B27</f>
        <v>0</v>
      </c>
      <c r="C74" s="53">
        <f>'2006'!C27</f>
        <v>0</v>
      </c>
      <c r="D74" s="54">
        <f>'2006'!D27</f>
        <v>0</v>
      </c>
      <c r="E74" s="54">
        <f>'2006'!E27</f>
        <v>0</v>
      </c>
      <c r="F74" s="34">
        <f>'2006'!F27</f>
        <v>0</v>
      </c>
      <c r="G74" s="34">
        <f>'2006'!G27</f>
        <v>0</v>
      </c>
      <c r="H74" s="34">
        <f>'2006'!H27</f>
        <v>0</v>
      </c>
      <c r="I74" s="34">
        <f>'2006'!I27</f>
        <v>0</v>
      </c>
      <c r="J74" s="34">
        <f>'2006'!J27</f>
        <v>0</v>
      </c>
      <c r="K74" s="35">
        <f>'2006'!K27</f>
        <v>0</v>
      </c>
    </row>
    <row r="75" spans="2:11" s="38" customFormat="1" ht="15" hidden="1" customHeight="1" x14ac:dyDescent="0.25">
      <c r="B75" s="32">
        <f>'2006'!B28</f>
        <v>0</v>
      </c>
      <c r="C75" s="53">
        <f>'2006'!C28</f>
        <v>0</v>
      </c>
      <c r="D75" s="54">
        <f>'2006'!D28</f>
        <v>0</v>
      </c>
      <c r="E75" s="54">
        <f>'2006'!E28</f>
        <v>0</v>
      </c>
      <c r="F75" s="34">
        <f>'2006'!F28</f>
        <v>0</v>
      </c>
      <c r="G75" s="34">
        <f>'2006'!G28</f>
        <v>0</v>
      </c>
      <c r="H75" s="34">
        <f>'2006'!H28</f>
        <v>0</v>
      </c>
      <c r="I75" s="34">
        <f>'2006'!I28</f>
        <v>0</v>
      </c>
      <c r="J75" s="34">
        <f>'2006'!J28</f>
        <v>0</v>
      </c>
      <c r="K75" s="35">
        <f>'2006'!K28</f>
        <v>0</v>
      </c>
    </row>
    <row r="76" spans="2:11" s="38" customFormat="1" ht="15" hidden="1" customHeight="1" x14ac:dyDescent="0.25">
      <c r="B76" s="32">
        <f>'2006'!B29</f>
        <v>0</v>
      </c>
      <c r="C76" s="53">
        <f>'2006'!C29</f>
        <v>0</v>
      </c>
      <c r="D76" s="54">
        <f>'2006'!D29</f>
        <v>0</v>
      </c>
      <c r="E76" s="54">
        <f>'2006'!E29</f>
        <v>0</v>
      </c>
      <c r="F76" s="34">
        <f>'2006'!F29</f>
        <v>0</v>
      </c>
      <c r="G76" s="34">
        <f>'2006'!G29</f>
        <v>0</v>
      </c>
      <c r="H76" s="34">
        <f>'2006'!H29</f>
        <v>0</v>
      </c>
      <c r="I76" s="34">
        <f>'2006'!I29</f>
        <v>0</v>
      </c>
      <c r="J76" s="34">
        <f>'2006'!J29</f>
        <v>0</v>
      </c>
      <c r="K76" s="35">
        <f>'2006'!K29</f>
        <v>0</v>
      </c>
    </row>
    <row r="77" spans="2:11" s="38" customFormat="1" ht="15" hidden="1" customHeight="1" x14ac:dyDescent="0.25">
      <c r="B77" s="32">
        <f>'2006'!B30</f>
        <v>0</v>
      </c>
      <c r="C77" s="53">
        <f>'2006'!C30</f>
        <v>0</v>
      </c>
      <c r="D77" s="54">
        <f>'2006'!D30</f>
        <v>0</v>
      </c>
      <c r="E77" s="54">
        <f>'2006'!E30</f>
        <v>0</v>
      </c>
      <c r="F77" s="34">
        <f>'2006'!F30</f>
        <v>0</v>
      </c>
      <c r="G77" s="34">
        <f>'2006'!G30</f>
        <v>0</v>
      </c>
      <c r="H77" s="34">
        <f>'2006'!H30</f>
        <v>0</v>
      </c>
      <c r="I77" s="34">
        <f>'2006'!I30</f>
        <v>0</v>
      </c>
      <c r="J77" s="34">
        <f>'2006'!J30</f>
        <v>0</v>
      </c>
      <c r="K77" s="35">
        <f>'2006'!K30</f>
        <v>0</v>
      </c>
    </row>
    <row r="78" spans="2:11" s="38" customFormat="1" ht="15" hidden="1" customHeight="1" x14ac:dyDescent="0.25">
      <c r="B78" s="32">
        <f>'2006'!B31</f>
        <v>0</v>
      </c>
      <c r="C78" s="53">
        <f>'2006'!C31</f>
        <v>0</v>
      </c>
      <c r="D78" s="54">
        <f>'2006'!D31</f>
        <v>0</v>
      </c>
      <c r="E78" s="54">
        <f>'2006'!E31</f>
        <v>0</v>
      </c>
      <c r="F78" s="34">
        <f>'2006'!F31</f>
        <v>0</v>
      </c>
      <c r="G78" s="34">
        <f>'2006'!G31</f>
        <v>0</v>
      </c>
      <c r="H78" s="34">
        <f>'2006'!H31</f>
        <v>0</v>
      </c>
      <c r="I78" s="34">
        <f>'2006'!I31</f>
        <v>0</v>
      </c>
      <c r="J78" s="34">
        <f>'2006'!J31</f>
        <v>0</v>
      </c>
      <c r="K78" s="35">
        <f>'2006'!K31</f>
        <v>0</v>
      </c>
    </row>
    <row r="79" spans="2:11" s="38" customFormat="1" ht="15" hidden="1" customHeight="1" x14ac:dyDescent="0.25">
      <c r="B79" s="32">
        <f>'2006'!B32</f>
        <v>0</v>
      </c>
      <c r="C79" s="53">
        <f>'2006'!C32</f>
        <v>0</v>
      </c>
      <c r="D79" s="54">
        <f>'2006'!D32</f>
        <v>0</v>
      </c>
      <c r="E79" s="54">
        <f>'2006'!E32</f>
        <v>0</v>
      </c>
      <c r="F79" s="34">
        <f>'2006'!F32</f>
        <v>0</v>
      </c>
      <c r="G79" s="34">
        <f>'2006'!G32</f>
        <v>0</v>
      </c>
      <c r="H79" s="34">
        <f>'2006'!H32</f>
        <v>0</v>
      </c>
      <c r="I79" s="34">
        <f>'2006'!I32</f>
        <v>0</v>
      </c>
      <c r="J79" s="34">
        <f>'2006'!J32</f>
        <v>0</v>
      </c>
      <c r="K79" s="35">
        <f>'2006'!K32</f>
        <v>0</v>
      </c>
    </row>
    <row r="80" spans="2:11" s="38" customFormat="1" ht="15" hidden="1" customHeight="1" x14ac:dyDescent="0.25">
      <c r="B80" s="32">
        <f>'2006'!B33</f>
        <v>0</v>
      </c>
      <c r="C80" s="53">
        <f>'2006'!C33</f>
        <v>0</v>
      </c>
      <c r="D80" s="54">
        <f>'2006'!D33</f>
        <v>0</v>
      </c>
      <c r="E80" s="54">
        <f>'2006'!E33</f>
        <v>0</v>
      </c>
      <c r="F80" s="34">
        <f>'2006'!F33</f>
        <v>0</v>
      </c>
      <c r="G80" s="34">
        <f>'2006'!G33</f>
        <v>0</v>
      </c>
      <c r="H80" s="34">
        <f>'2006'!H33</f>
        <v>0</v>
      </c>
      <c r="I80" s="34">
        <f>'2006'!I33</f>
        <v>0</v>
      </c>
      <c r="J80" s="34">
        <f>'2006'!J33</f>
        <v>0</v>
      </c>
      <c r="K80" s="35">
        <f>'2006'!K33</f>
        <v>0</v>
      </c>
    </row>
    <row r="81" spans="2:11" s="38" customFormat="1" ht="15" hidden="1" customHeight="1" x14ac:dyDescent="0.25">
      <c r="B81" s="32">
        <f>'2006'!B34</f>
        <v>0</v>
      </c>
      <c r="C81" s="53">
        <f>'2006'!C34</f>
        <v>0</v>
      </c>
      <c r="D81" s="54">
        <f>'2006'!D34</f>
        <v>0</v>
      </c>
      <c r="E81" s="54">
        <f>'2006'!E34</f>
        <v>0</v>
      </c>
      <c r="F81" s="34">
        <f>'2006'!F34</f>
        <v>0</v>
      </c>
      <c r="G81" s="34">
        <f>'2006'!G34</f>
        <v>0</v>
      </c>
      <c r="H81" s="34">
        <f>'2006'!H34</f>
        <v>0</v>
      </c>
      <c r="I81" s="34">
        <f>'2006'!I34</f>
        <v>0</v>
      </c>
      <c r="J81" s="34">
        <f>'2006'!J34</f>
        <v>0</v>
      </c>
      <c r="K81" s="35">
        <f>'2006'!K34</f>
        <v>0</v>
      </c>
    </row>
    <row r="82" spans="2:11" s="38" customFormat="1" ht="15" customHeight="1" x14ac:dyDescent="0.25">
      <c r="B82" s="32" t="str">
        <f>'2007'!B10</f>
        <v>Årgangskoordinator</v>
      </c>
      <c r="C82" s="53">
        <f>'2007'!C10</f>
        <v>2007</v>
      </c>
      <c r="D82" s="54">
        <f>'2007'!D10</f>
        <v>0</v>
      </c>
      <c r="E82" s="54">
        <f>'2007'!E10</f>
        <v>0</v>
      </c>
      <c r="F82" s="34">
        <f>'2007'!F10</f>
        <v>0</v>
      </c>
      <c r="G82" s="34">
        <f>'2007'!G10</f>
        <v>0</v>
      </c>
      <c r="H82" s="34">
        <f>'2007'!H10</f>
        <v>0</v>
      </c>
      <c r="I82" s="34">
        <f>'2007'!I10</f>
        <v>0</v>
      </c>
      <c r="J82" s="34">
        <f>'2007'!J10</f>
        <v>0</v>
      </c>
      <c r="K82" s="35">
        <f>'2007'!K10</f>
        <v>0</v>
      </c>
    </row>
    <row r="83" spans="2:11" s="38" customFormat="1" ht="15" customHeight="1" x14ac:dyDescent="0.25">
      <c r="B83" s="32" t="str">
        <f>'2007'!B11</f>
        <v>Lagleder</v>
      </c>
      <c r="C83" s="53">
        <f>'2007'!C11</f>
        <v>2007</v>
      </c>
      <c r="D83" s="54" t="str">
        <f>'2007'!D11</f>
        <v>07S</v>
      </c>
      <c r="E83" s="54">
        <f>'2007'!E11</f>
        <v>0</v>
      </c>
      <c r="F83" s="34" t="str">
        <f>'2007'!F11</f>
        <v>Desiré</v>
      </c>
      <c r="G83" s="34" t="str">
        <f>'2007'!G11</f>
        <v>Aguilar-Theigler</v>
      </c>
      <c r="H83" s="34" t="str">
        <f>'2007'!H11</f>
        <v>Kamfjordveien 3</v>
      </c>
      <c r="I83" s="34">
        <f>'2007'!I11</f>
        <v>3154</v>
      </c>
      <c r="J83" s="34" t="str">
        <f>'2007'!J11</f>
        <v>desaguthe@gmail.com</v>
      </c>
      <c r="K83" s="35">
        <f>'2007'!K11</f>
        <v>98058634</v>
      </c>
    </row>
    <row r="84" spans="2:11" s="38" customFormat="1" ht="15" hidden="1" customHeight="1" x14ac:dyDescent="0.25">
      <c r="B84" s="32" t="str">
        <f>'2007'!B12</f>
        <v>Trener</v>
      </c>
      <c r="C84" s="53">
        <f>'2007'!C12</f>
        <v>2007</v>
      </c>
      <c r="D84" s="54" t="str">
        <f>'2007'!D12</f>
        <v>07S1</v>
      </c>
      <c r="E84" s="54">
        <f>'2007'!E12</f>
        <v>0</v>
      </c>
      <c r="F84" s="34" t="str">
        <f>'2007'!F12</f>
        <v>Tommy Smits</v>
      </c>
      <c r="G84" s="34" t="str">
        <f>'2007'!G12</f>
        <v>Pedersen</v>
      </c>
      <c r="H84" s="34" t="str">
        <f>'2007'!H12</f>
        <v>Linnomstien 1A</v>
      </c>
      <c r="I84" s="34">
        <f>'2007'!I12</f>
        <v>3114</v>
      </c>
      <c r="J84" s="34" t="str">
        <f>'2007'!J12</f>
        <v>tommy@wke.no</v>
      </c>
      <c r="K84" s="35">
        <f>'2007'!K12</f>
        <v>92897903</v>
      </c>
    </row>
    <row r="85" spans="2:11" s="38" customFormat="1" ht="15" hidden="1" customHeight="1" x14ac:dyDescent="0.25">
      <c r="B85" s="32" t="str">
        <f>'2007'!B13</f>
        <v>Trener</v>
      </c>
      <c r="C85" s="53">
        <f>'2007'!C13</f>
        <v>2007</v>
      </c>
      <c r="D85" s="54" t="str">
        <f>'2007'!D13</f>
        <v>07S2</v>
      </c>
      <c r="E85" s="54">
        <f>'2007'!E13</f>
        <v>0</v>
      </c>
      <c r="F85" s="34" t="str">
        <f>'2007'!F13</f>
        <v>Steffen</v>
      </c>
      <c r="G85" s="34" t="str">
        <f>'2007'!G13</f>
        <v>Falck-Antonsen</v>
      </c>
      <c r="H85" s="34" t="str">
        <f>'2007'!H13</f>
        <v>Olsrødsvingen 62</v>
      </c>
      <c r="I85" s="34">
        <f>'2007'!I13</f>
        <v>3150</v>
      </c>
      <c r="J85" s="34" t="str">
        <f>'2007'!J13</f>
        <v>steffen@santex.as</v>
      </c>
      <c r="K85" s="35">
        <f>'2007'!K13</f>
        <v>45457000</v>
      </c>
    </row>
    <row r="86" spans="2:11" s="38" customFormat="1" ht="15" customHeight="1" x14ac:dyDescent="0.25">
      <c r="B86" s="32" t="str">
        <f>'2007'!B14</f>
        <v>Lagleder</v>
      </c>
      <c r="C86" s="53">
        <f>'2007'!C14</f>
        <v>2007</v>
      </c>
      <c r="D86" s="54" t="str">
        <f>'2007'!D14</f>
        <v>07H</v>
      </c>
      <c r="E86" s="54">
        <f>'2007'!E14</f>
        <v>0</v>
      </c>
      <c r="F86" s="34" t="s">
        <v>43</v>
      </c>
      <c r="G86" s="34" t="s">
        <v>44</v>
      </c>
      <c r="H86" s="34"/>
      <c r="I86" s="34">
        <f>'2007'!I14</f>
        <v>3124</v>
      </c>
      <c r="J86" s="65" t="s">
        <v>45</v>
      </c>
      <c r="K86" s="35"/>
    </row>
    <row r="87" spans="2:11" s="38" customFormat="1" ht="15" hidden="1" customHeight="1" x14ac:dyDescent="0.25">
      <c r="B87" s="32" t="str">
        <f>'2007'!B15</f>
        <v>Trener</v>
      </c>
      <c r="C87" s="53">
        <f>'2007'!C15</f>
        <v>2007</v>
      </c>
      <c r="D87" s="54" t="str">
        <f>'2007'!D15</f>
        <v>07H</v>
      </c>
      <c r="E87" s="54">
        <f>'2007'!E15</f>
        <v>0</v>
      </c>
      <c r="F87" s="34" t="str">
        <f>'2007'!F15</f>
        <v>Lars</v>
      </c>
      <c r="G87" s="34" t="str">
        <f>'2007'!G15</f>
        <v>Berg</v>
      </c>
      <c r="H87" s="34" t="str">
        <f>'2007'!H15</f>
        <v>Narverødeien 59A</v>
      </c>
      <c r="I87" s="34">
        <f>'2007'!I15</f>
        <v>3124</v>
      </c>
      <c r="J87" s="34" t="str">
        <f>'2007'!J15</f>
        <v>larsfb@gmail.com</v>
      </c>
      <c r="K87" s="35">
        <f>'2007'!K15</f>
        <v>91758977</v>
      </c>
    </row>
    <row r="88" spans="2:11" s="38" customFormat="1" ht="15" hidden="1" customHeight="1" x14ac:dyDescent="0.25">
      <c r="B88" s="32" t="str">
        <f>'2007'!B16</f>
        <v>Hjelpetrener</v>
      </c>
      <c r="C88" s="53">
        <f>'2007'!C16</f>
        <v>2007</v>
      </c>
      <c r="D88" s="54" t="str">
        <f>'2007'!D16</f>
        <v>07H</v>
      </c>
      <c r="E88" s="54">
        <f>'2007'!E16</f>
        <v>0</v>
      </c>
      <c r="F88" s="34" t="str">
        <f>'2007'!F16</f>
        <v>Eirik</v>
      </c>
      <c r="G88" s="34" t="str">
        <f>'2007'!G16</f>
        <v>Stenersen</v>
      </c>
      <c r="H88" s="34">
        <f>'2007'!H16</f>
        <v>0</v>
      </c>
      <c r="I88" s="34">
        <f>'2007'!I16</f>
        <v>0</v>
      </c>
      <c r="J88" s="34" t="str">
        <f>'2007'!J16</f>
        <v>eirik@jobblink.no</v>
      </c>
      <c r="K88" s="35">
        <f>'2007'!K16</f>
        <v>85852228</v>
      </c>
    </row>
    <row r="89" spans="2:11" s="38" customFormat="1" ht="15" customHeight="1" x14ac:dyDescent="0.25">
      <c r="B89" s="32" t="str">
        <f>'2007'!B17</f>
        <v>Lagleder</v>
      </c>
      <c r="C89" s="53">
        <f>'2007'!C17</f>
        <v>2007</v>
      </c>
      <c r="D89" s="54" t="str">
        <f>'2007'!D17</f>
        <v>07J</v>
      </c>
      <c r="E89" s="54">
        <f>'2007'!E17</f>
        <v>0</v>
      </c>
      <c r="F89" s="34" t="s">
        <v>32</v>
      </c>
      <c r="G89" s="34" t="s">
        <v>33</v>
      </c>
      <c r="H89" s="34" t="s">
        <v>38</v>
      </c>
      <c r="I89" s="34">
        <v>3151</v>
      </c>
      <c r="J89" s="65" t="s">
        <v>34</v>
      </c>
      <c r="K89" s="35">
        <v>41250930</v>
      </c>
    </row>
    <row r="90" spans="2:11" s="38" customFormat="1" ht="15" hidden="1" customHeight="1" x14ac:dyDescent="0.25">
      <c r="B90" s="32" t="str">
        <f>'2007'!B18</f>
        <v>Trener</v>
      </c>
      <c r="C90" s="53">
        <f>'2007'!C18</f>
        <v>2007</v>
      </c>
      <c r="D90" s="54" t="str">
        <f>'2007'!D18</f>
        <v>07J</v>
      </c>
      <c r="E90" s="54">
        <f>'2007'!E18</f>
        <v>0</v>
      </c>
      <c r="F90" s="34" t="str">
        <f>'2007'!F18</f>
        <v>Anders</v>
      </c>
      <c r="G90" s="34" t="str">
        <f>'2007'!G18</f>
        <v>Skarbøvik</v>
      </c>
      <c r="H90" s="34" t="str">
        <f>'2007'!H18</f>
        <v>Gaupevn. 2</v>
      </c>
      <c r="I90" s="34">
        <f>'2007'!I18</f>
        <v>3124</v>
      </c>
      <c r="J90" s="34" t="str">
        <f>'2007'!J18</f>
        <v>anders_skarbovik@hotmail.com</v>
      </c>
      <c r="K90" s="35">
        <f>'2007'!K18</f>
        <v>97177435</v>
      </c>
    </row>
    <row r="91" spans="2:11" s="38" customFormat="1" ht="15" hidden="1" customHeight="1" x14ac:dyDescent="0.25">
      <c r="B91" s="32" t="str">
        <f>'2007'!B19</f>
        <v>Trener</v>
      </c>
      <c r="C91" s="53">
        <f>'2007'!C19</f>
        <v>2007</v>
      </c>
      <c r="D91" s="54" t="str">
        <f>'2007'!D19</f>
        <v>07J</v>
      </c>
      <c r="E91" s="54">
        <f>'2007'!E19</f>
        <v>0</v>
      </c>
      <c r="F91" s="34" t="str">
        <f>'2007'!F19</f>
        <v>Rune</v>
      </c>
      <c r="G91" s="34" t="str">
        <f>'2007'!G19</f>
        <v>Bing-Jonsson</v>
      </c>
      <c r="H91" s="34" t="str">
        <f>'2007'!H19</f>
        <v>Bruksbakken 9</v>
      </c>
      <c r="I91" s="34">
        <f>'2007'!I19</f>
        <v>3150</v>
      </c>
      <c r="J91" s="34" t="str">
        <f>'2007'!J19</f>
        <v>runejons@hotmail.com</v>
      </c>
      <c r="K91" s="35">
        <f>'2007'!K19</f>
        <v>95207028</v>
      </c>
    </row>
    <row r="92" spans="2:11" s="38" customFormat="1" ht="15" hidden="1" customHeight="1" x14ac:dyDescent="0.25">
      <c r="B92" s="32" t="str">
        <f>'2007'!B20</f>
        <v>Trener</v>
      </c>
      <c r="C92" s="53">
        <f>'2007'!C20</f>
        <v>2007</v>
      </c>
      <c r="D92" s="54" t="str">
        <f>'2007'!D20</f>
        <v>07J</v>
      </c>
      <c r="E92" s="54">
        <f>'2007'!E20</f>
        <v>0</v>
      </c>
      <c r="F92" s="34" t="str">
        <f>'2007'!F20</f>
        <v>Tove</v>
      </c>
      <c r="G92" s="34" t="str">
        <f>'2007'!G20</f>
        <v>Skatvedt-Bay</v>
      </c>
      <c r="H92" s="34" t="str">
        <f>'2007'!H20</f>
        <v>Strandbakken 22</v>
      </c>
      <c r="I92" s="34">
        <f>'2007'!I20</f>
        <v>3124</v>
      </c>
      <c r="J92" s="34" t="str">
        <f>'2007'!J20</f>
        <v>tove@vitalkost.no</v>
      </c>
      <c r="K92" s="35">
        <f>'2007'!K20</f>
        <v>99541885</v>
      </c>
    </row>
    <row r="93" spans="2:11" s="38" customFormat="1" ht="15" hidden="1" customHeight="1" x14ac:dyDescent="0.25">
      <c r="B93" s="32" t="str">
        <f>'2007'!B21</f>
        <v>Hovedtrener</v>
      </c>
      <c r="C93" s="53">
        <f>'2007'!C21</f>
        <v>2007</v>
      </c>
      <c r="D93" s="54" t="str">
        <f>'2007'!D21</f>
        <v>07R</v>
      </c>
      <c r="E93" s="54">
        <f>'2007'!E21</f>
        <v>0</v>
      </c>
      <c r="F93" s="34" t="str">
        <f>'2007'!F21</f>
        <v>Erlend</v>
      </c>
      <c r="G93" s="34" t="str">
        <f>'2007'!G21</f>
        <v>Skaar</v>
      </c>
      <c r="H93" s="34" t="str">
        <f>'2007'!H21</f>
        <v>Ryllikveien 21</v>
      </c>
      <c r="I93" s="34">
        <f>'2007'!I21</f>
        <v>3154</v>
      </c>
      <c r="J93" s="34" t="str">
        <f>'2007'!J21</f>
        <v>erlendska@hotmail.com</v>
      </c>
      <c r="K93" s="35">
        <f>'2007'!K21</f>
        <v>93411540</v>
      </c>
    </row>
    <row r="94" spans="2:11" s="38" customFormat="1" ht="15" hidden="1" customHeight="1" x14ac:dyDescent="0.25">
      <c r="B94" s="32" t="str">
        <f>'2007'!B22</f>
        <v>Trener</v>
      </c>
      <c r="C94" s="53">
        <f>'2007'!C22</f>
        <v>2007</v>
      </c>
      <c r="D94" s="54" t="str">
        <f>'2007'!D22</f>
        <v>07R</v>
      </c>
      <c r="E94" s="54">
        <f>'2007'!E22</f>
        <v>0</v>
      </c>
      <c r="F94" s="34" t="str">
        <f>'2007'!F22</f>
        <v>Staale</v>
      </c>
      <c r="G94" s="34" t="str">
        <f>'2007'!G22</f>
        <v>Lie Jørgensen</v>
      </c>
      <c r="H94" s="34" t="str">
        <f>'2007'!H22</f>
        <v>Solliveien 29</v>
      </c>
      <c r="I94" s="34">
        <f>'2007'!I22</f>
        <v>3150</v>
      </c>
      <c r="J94" s="34" t="str">
        <f>'2007'!J22</f>
        <v>staale.nov@gmail.com</v>
      </c>
      <c r="K94" s="35">
        <f>'2007'!K22</f>
        <v>90066616</v>
      </c>
    </row>
    <row r="95" spans="2:11" s="38" customFormat="1" ht="15" customHeight="1" x14ac:dyDescent="0.25">
      <c r="B95" s="32" t="str">
        <f>'2007'!B23</f>
        <v>Lagleder</v>
      </c>
      <c r="C95" s="53">
        <f>'2007'!C23</f>
        <v>2007</v>
      </c>
      <c r="D95" s="54" t="str">
        <f>'2007'!D23</f>
        <v>07R</v>
      </c>
      <c r="E95" s="54">
        <f>'2007'!E23</f>
        <v>0</v>
      </c>
      <c r="F95" s="34" t="str">
        <f>'2007'!F23</f>
        <v>Bodil</v>
      </c>
      <c r="G95" s="34" t="str">
        <f>'2007'!G23</f>
        <v>Sakkestad</v>
      </c>
      <c r="H95" s="34" t="str">
        <f>'2007'!H23</f>
        <v>Ringshaugveien 60</v>
      </c>
      <c r="I95" s="34">
        <f>'2007'!I23</f>
        <v>3150</v>
      </c>
      <c r="J95" s="34" t="str">
        <f>'2007'!J23</f>
        <v>bodilsa@hotmail.com</v>
      </c>
      <c r="K95" s="35">
        <f>'2007'!K23</f>
        <v>99604518</v>
      </c>
    </row>
    <row r="96" spans="2:11" s="38" customFormat="1" ht="15" hidden="1" customHeight="1" x14ac:dyDescent="0.25">
      <c r="B96" s="32" t="str">
        <f>'2007'!B24</f>
        <v>Hovedtrener</v>
      </c>
      <c r="C96" s="53">
        <f>'2007'!C24</f>
        <v>2007</v>
      </c>
      <c r="D96" s="54" t="str">
        <f>'2007'!D24</f>
        <v>07P2</v>
      </c>
      <c r="E96" s="54">
        <f>'2007'!E24</f>
        <v>0</v>
      </c>
      <c r="F96" s="34" t="str">
        <f>'2007'!F24</f>
        <v>Tor Aksel</v>
      </c>
      <c r="G96" s="34" t="str">
        <f>'2007'!G24</f>
        <v>Storbukås</v>
      </c>
      <c r="H96" s="34" t="str">
        <f>'2007'!H24</f>
        <v>Kastanjeveien 11</v>
      </c>
      <c r="I96" s="34">
        <f>'2007'!I24</f>
        <v>3151</v>
      </c>
      <c r="J96" s="34" t="str">
        <f>'2007'!J24</f>
        <v>tor.aksel.storbukas@nortura.no</v>
      </c>
      <c r="K96" s="35">
        <f>'2007'!K24</f>
        <v>90546576</v>
      </c>
    </row>
    <row r="97" spans="2:11" s="38" customFormat="1" ht="15" hidden="1" customHeight="1" x14ac:dyDescent="0.25">
      <c r="B97" s="32">
        <f>'2007'!B25</f>
        <v>0</v>
      </c>
      <c r="C97" s="53">
        <f>'2007'!C25</f>
        <v>0</v>
      </c>
      <c r="D97" s="54">
        <f>'2007'!D25</f>
        <v>0</v>
      </c>
      <c r="E97" s="54">
        <f>'2007'!E25</f>
        <v>0</v>
      </c>
      <c r="F97" s="34">
        <f>'2007'!F25</f>
        <v>0</v>
      </c>
      <c r="G97" s="34">
        <f>'2007'!G25</f>
        <v>0</v>
      </c>
      <c r="H97" s="34">
        <f>'2007'!H25</f>
        <v>0</v>
      </c>
      <c r="I97" s="34">
        <f>'2007'!I25</f>
        <v>0</v>
      </c>
      <c r="J97" s="34">
        <f>'2007'!J25</f>
        <v>0</v>
      </c>
      <c r="K97" s="35">
        <f>'2007'!K25</f>
        <v>0</v>
      </c>
    </row>
    <row r="98" spans="2:11" s="38" customFormat="1" ht="15" customHeight="1" x14ac:dyDescent="0.25">
      <c r="B98" s="32" t="str">
        <f>'2007'!B26</f>
        <v>Lagleder</v>
      </c>
      <c r="C98" s="53">
        <f>'2007'!C26</f>
        <v>2007</v>
      </c>
      <c r="D98" s="54" t="str">
        <f>'2007'!D26</f>
        <v>07P2</v>
      </c>
      <c r="E98" s="54">
        <f>'2007'!E26</f>
        <v>0</v>
      </c>
      <c r="F98" s="34" t="str">
        <f>'2007'!F26</f>
        <v>Thomas</v>
      </c>
      <c r="G98" s="34" t="str">
        <f>'2007'!G26</f>
        <v>de Vries</v>
      </c>
      <c r="H98" s="34" t="str">
        <f>'2007'!H26</f>
        <v>Huginsvei 14</v>
      </c>
      <c r="I98" s="34">
        <f>'2007'!I26</f>
        <v>3151</v>
      </c>
      <c r="J98" s="34" t="str">
        <f>'2007'!J26</f>
        <v>thomas@breakfast.no</v>
      </c>
      <c r="K98" s="35">
        <f>'2007'!K26</f>
        <v>90035600</v>
      </c>
    </row>
    <row r="99" spans="2:11" s="38" customFormat="1" ht="15" hidden="1" customHeight="1" x14ac:dyDescent="0.25">
      <c r="B99" s="32" t="str">
        <f>'2007'!B27</f>
        <v>Trener</v>
      </c>
      <c r="C99" s="53">
        <f>'2007'!C27</f>
        <v>2007</v>
      </c>
      <c r="D99" s="54" t="str">
        <f>'2007'!D27</f>
        <v>07P1</v>
      </c>
      <c r="E99" s="54">
        <f>'2007'!E27</f>
        <v>0</v>
      </c>
      <c r="F99" s="34" t="str">
        <f>'2007'!F27</f>
        <v>Petter</v>
      </c>
      <c r="G99" s="34" t="str">
        <f>'2007'!G27</f>
        <v>Skretteberg</v>
      </c>
      <c r="H99" s="34" t="str">
        <f>'2007'!H27</f>
        <v>Fossilveien 10 A</v>
      </c>
      <c r="I99" s="34">
        <f>'2007'!I27</f>
        <v>3154</v>
      </c>
      <c r="J99" s="34" t="str">
        <f>'2007'!J27</f>
        <v>petter.skretteberg@gmail.com</v>
      </c>
      <c r="K99" s="35">
        <f>'2007'!K27</f>
        <v>97463288</v>
      </c>
    </row>
    <row r="100" spans="2:11" s="38" customFormat="1" ht="15" customHeight="1" x14ac:dyDescent="0.25">
      <c r="B100" s="32" t="str">
        <f>'2007'!B28</f>
        <v>Lagleder</v>
      </c>
      <c r="C100" s="53">
        <f>'2007'!C28</f>
        <v>2007</v>
      </c>
      <c r="D100" s="54" t="str">
        <f>'2007'!D28</f>
        <v>07P1</v>
      </c>
      <c r="E100" s="54">
        <f>'2007'!E28</f>
        <v>0</v>
      </c>
      <c r="F100" s="34" t="str">
        <f>'2007'!F28</f>
        <v>Monica Råen</v>
      </c>
      <c r="G100" s="34" t="str">
        <f>'2007'!G28</f>
        <v>Larsen</v>
      </c>
      <c r="H100" s="34" t="str">
        <f>'2007'!H28</f>
        <v>Fossilveien 10 B</v>
      </c>
      <c r="I100" s="34">
        <f>'2007'!I28</f>
        <v>3152</v>
      </c>
      <c r="J100" s="34" t="str">
        <f>'2007'!J28</f>
        <v>larmon333@hotmail.com</v>
      </c>
      <c r="K100" s="35">
        <f>'2007'!K28</f>
        <v>97586782</v>
      </c>
    </row>
    <row r="101" spans="2:11" s="38" customFormat="1" ht="15" hidden="1" customHeight="1" x14ac:dyDescent="0.25">
      <c r="B101" s="32" t="str">
        <f>'2007'!B29</f>
        <v>Hjelpetrener</v>
      </c>
      <c r="C101" s="53">
        <f>'2007'!C29</f>
        <v>2007</v>
      </c>
      <c r="D101" s="54" t="str">
        <f>'2007'!D29</f>
        <v>07P1</v>
      </c>
      <c r="E101" s="54">
        <f>'2007'!E29</f>
        <v>0</v>
      </c>
      <c r="F101" s="34" t="str">
        <f>'2007'!F29</f>
        <v>Per Egil</v>
      </c>
      <c r="G101" s="34" t="str">
        <f>'2007'!G29</f>
        <v>Swift</v>
      </c>
      <c r="H101" s="34" t="str">
        <f>'2007'!H29</f>
        <v>Buskveien 17 A</v>
      </c>
      <c r="I101" s="34">
        <f>'2007'!I29</f>
        <v>3152</v>
      </c>
      <c r="J101" s="34" t="str">
        <f>'2007'!J29</f>
        <v>pes@wang.no</v>
      </c>
      <c r="K101" s="35">
        <f>'2007'!K29</f>
        <v>92835111</v>
      </c>
    </row>
    <row r="102" spans="2:11" s="38" customFormat="1" ht="15" hidden="1" customHeight="1" x14ac:dyDescent="0.25">
      <c r="B102" s="32">
        <f>'2007'!B30</f>
        <v>0</v>
      </c>
      <c r="C102" s="53">
        <f>'2007'!C30</f>
        <v>0</v>
      </c>
      <c r="D102" s="54">
        <f>'2007'!D30</f>
        <v>0</v>
      </c>
      <c r="E102" s="54">
        <f>'2007'!E30</f>
        <v>0</v>
      </c>
      <c r="F102" s="34">
        <f>'2007'!F30</f>
        <v>0</v>
      </c>
      <c r="G102" s="34">
        <f>'2007'!G30</f>
        <v>0</v>
      </c>
      <c r="H102" s="34">
        <f>'2007'!H30</f>
        <v>0</v>
      </c>
      <c r="I102" s="34">
        <f>'2007'!I30</f>
        <v>0</v>
      </c>
      <c r="J102" s="34">
        <f>'2007'!J30</f>
        <v>0</v>
      </c>
      <c r="K102" s="35">
        <f>'2007'!K30</f>
        <v>0</v>
      </c>
    </row>
    <row r="103" spans="2:11" s="38" customFormat="1" ht="15" hidden="1" customHeight="1" x14ac:dyDescent="0.25">
      <c r="B103" s="32">
        <f>'2007'!B31</f>
        <v>0</v>
      </c>
      <c r="C103" s="53">
        <f>'2007'!C31</f>
        <v>0</v>
      </c>
      <c r="D103" s="54">
        <f>'2007'!D31</f>
        <v>0</v>
      </c>
      <c r="E103" s="54">
        <f>'2007'!E31</f>
        <v>0</v>
      </c>
      <c r="F103" s="34">
        <f>'2007'!F31</f>
        <v>0</v>
      </c>
      <c r="G103" s="34">
        <f>'2007'!G31</f>
        <v>0</v>
      </c>
      <c r="H103" s="34">
        <f>'2007'!H31</f>
        <v>0</v>
      </c>
      <c r="I103" s="34">
        <f>'2007'!I31</f>
        <v>0</v>
      </c>
      <c r="J103" s="34">
        <f>'2007'!J31</f>
        <v>0</v>
      </c>
      <c r="K103" s="35">
        <f>'2007'!K31</f>
        <v>0</v>
      </c>
    </row>
    <row r="104" spans="2:11" s="38" customFormat="1" ht="15" hidden="1" customHeight="1" x14ac:dyDescent="0.25">
      <c r="B104" s="32">
        <f>'2007'!B32</f>
        <v>0</v>
      </c>
      <c r="C104" s="53">
        <f>'2007'!C32</f>
        <v>0</v>
      </c>
      <c r="D104" s="54">
        <f>'2007'!D32</f>
        <v>0</v>
      </c>
      <c r="E104" s="54">
        <f>'2007'!E32</f>
        <v>0</v>
      </c>
      <c r="F104" s="34">
        <f>'2007'!F32</f>
        <v>0</v>
      </c>
      <c r="G104" s="34">
        <f>'2007'!G32</f>
        <v>0</v>
      </c>
      <c r="H104" s="34">
        <f>'2007'!H32</f>
        <v>0</v>
      </c>
      <c r="I104" s="34">
        <f>'2007'!I32</f>
        <v>0</v>
      </c>
      <c r="J104" s="34">
        <f>'2007'!J32</f>
        <v>0</v>
      </c>
      <c r="K104" s="35">
        <f>'2007'!K32</f>
        <v>0</v>
      </c>
    </row>
    <row r="105" spans="2:11" s="38" customFormat="1" ht="15" hidden="1" customHeight="1" x14ac:dyDescent="0.25">
      <c r="B105" s="32">
        <f>'2007'!B33</f>
        <v>0</v>
      </c>
      <c r="C105" s="53">
        <f>'2007'!C33</f>
        <v>0</v>
      </c>
      <c r="D105" s="54">
        <f>'2007'!D33</f>
        <v>0</v>
      </c>
      <c r="E105" s="54">
        <f>'2007'!E33</f>
        <v>0</v>
      </c>
      <c r="F105" s="34">
        <f>'2007'!F33</f>
        <v>0</v>
      </c>
      <c r="G105" s="34">
        <f>'2007'!G33</f>
        <v>0</v>
      </c>
      <c r="H105" s="34">
        <f>'2007'!H33</f>
        <v>0</v>
      </c>
      <c r="I105" s="34">
        <f>'2007'!I33</f>
        <v>0</v>
      </c>
      <c r="J105" s="34">
        <f>'2007'!J33</f>
        <v>0</v>
      </c>
      <c r="K105" s="35">
        <f>'2007'!K33</f>
        <v>0</v>
      </c>
    </row>
    <row r="106" spans="2:11" s="38" customFormat="1" ht="15" hidden="1" customHeight="1" x14ac:dyDescent="0.25">
      <c r="B106" s="32">
        <f>'2007'!B34</f>
        <v>0</v>
      </c>
      <c r="C106" s="53">
        <f>'2007'!C34</f>
        <v>0</v>
      </c>
      <c r="D106" s="54">
        <f>'2007'!D34</f>
        <v>0</v>
      </c>
      <c r="E106" s="54">
        <f>'2007'!E34</f>
        <v>0</v>
      </c>
      <c r="F106" s="34">
        <f>'2007'!F34</f>
        <v>0</v>
      </c>
      <c r="G106" s="34">
        <f>'2007'!G34</f>
        <v>0</v>
      </c>
      <c r="H106" s="34">
        <f>'2007'!H34</f>
        <v>0</v>
      </c>
      <c r="I106" s="34">
        <f>'2007'!I34</f>
        <v>0</v>
      </c>
      <c r="J106" s="34">
        <f>'2007'!J34</f>
        <v>0</v>
      </c>
      <c r="K106" s="35">
        <f>'2007'!K34</f>
        <v>0</v>
      </c>
    </row>
    <row r="107" spans="2:11" s="38" customFormat="1" ht="15" hidden="1" customHeight="1" x14ac:dyDescent="0.25">
      <c r="B107" s="32" t="str">
        <f>'2008'!B10</f>
        <v>Hovedtrener</v>
      </c>
      <c r="C107" s="53">
        <f>'2008'!C10</f>
        <v>2008</v>
      </c>
      <c r="D107" s="54" t="str">
        <f>'2008'!D10</f>
        <v>08R1</v>
      </c>
      <c r="E107" s="54">
        <f>'2008'!E10</f>
        <v>0</v>
      </c>
      <c r="F107" s="34" t="str">
        <f>'2008'!F10</f>
        <v>Kenneth</v>
      </c>
      <c r="G107" s="34" t="str">
        <f>'2008'!G10</f>
        <v>Doksheim</v>
      </c>
      <c r="H107" s="34" t="str">
        <f>'2008'!H10</f>
        <v>Bregneveien 18</v>
      </c>
      <c r="I107" s="34">
        <f>'2008'!I10</f>
        <v>3154</v>
      </c>
      <c r="J107" s="34" t="str">
        <f>'2008'!J10</f>
        <v>kenneth.doksheim@privatmegleren.no</v>
      </c>
      <c r="K107" s="35">
        <f>'2008'!K10</f>
        <v>91241500</v>
      </c>
    </row>
    <row r="108" spans="2:11" s="38" customFormat="1" ht="15" customHeight="1" x14ac:dyDescent="0.25">
      <c r="B108" s="32" t="str">
        <f>'2008'!B11</f>
        <v>Lagleder</v>
      </c>
      <c r="C108" s="53">
        <f>'2008'!C11</f>
        <v>2008</v>
      </c>
      <c r="D108" s="54" t="str">
        <f>'2008'!D11</f>
        <v>08R</v>
      </c>
      <c r="E108" s="54">
        <f>'2008'!E11</f>
        <v>0</v>
      </c>
      <c r="F108" s="34" t="str">
        <f>'2008'!F11</f>
        <v>Ann Kristin</v>
      </c>
      <c r="G108" s="34" t="str">
        <f>'2008'!G11</f>
        <v>Toreskaas</v>
      </c>
      <c r="H108" s="34" t="str">
        <f>'2008'!H11</f>
        <v>Hummerveien 38</v>
      </c>
      <c r="I108" s="34">
        <f>'2008'!I11</f>
        <v>3154</v>
      </c>
      <c r="J108" s="34" t="str">
        <f>'2008'!J11</f>
        <v>ann.kristin@haltor.no</v>
      </c>
      <c r="K108" s="35">
        <f>'2008'!K11</f>
        <v>40825540</v>
      </c>
    </row>
    <row r="109" spans="2:11" s="38" customFormat="1" ht="15" hidden="1" customHeight="1" x14ac:dyDescent="0.25">
      <c r="B109" s="32" t="str">
        <f>'2008'!B12</f>
        <v>Trener</v>
      </c>
      <c r="C109" s="53">
        <f>'2008'!C12</f>
        <v>2008</v>
      </c>
      <c r="D109" s="54" t="str">
        <f>'2008'!D12</f>
        <v>08R2</v>
      </c>
      <c r="E109" s="54">
        <f>'2008'!E12</f>
        <v>0</v>
      </c>
      <c r="F109" s="34" t="str">
        <f>'2008'!F12</f>
        <v>Råmund</v>
      </c>
      <c r="G109" s="34" t="str">
        <f>'2008'!G12</f>
        <v>Olsen</v>
      </c>
      <c r="H109" s="34" t="str">
        <f>'2008'!H12</f>
        <v>Gårdboveien 27</v>
      </c>
      <c r="I109" s="34">
        <f>'2008'!I12</f>
        <v>3154</v>
      </c>
      <c r="J109" s="34" t="str">
        <f>'2008'!J12</f>
        <v>raamund@gmail.com</v>
      </c>
      <c r="K109" s="35">
        <f>'2008'!K12</f>
        <v>91866788</v>
      </c>
    </row>
    <row r="110" spans="2:11" s="38" customFormat="1" ht="15" hidden="1" customHeight="1" x14ac:dyDescent="0.25">
      <c r="B110" s="32" t="str">
        <f>'2008'!B13</f>
        <v>Trener</v>
      </c>
      <c r="C110" s="53">
        <f>'2008'!C13</f>
        <v>2008</v>
      </c>
      <c r="D110" s="54">
        <f>'2008'!D13</f>
        <v>0</v>
      </c>
      <c r="E110" s="54">
        <f>'2008'!E13</f>
        <v>0</v>
      </c>
      <c r="F110" s="34">
        <f>'2008'!F13</f>
        <v>0</v>
      </c>
      <c r="G110" s="34">
        <f>'2008'!G13</f>
        <v>0</v>
      </c>
      <c r="H110" s="34">
        <f>'2008'!H13</f>
        <v>0</v>
      </c>
      <c r="I110" s="34">
        <f>'2008'!I13</f>
        <v>0</v>
      </c>
      <c r="J110" s="34">
        <f>'2008'!J13</f>
        <v>0</v>
      </c>
      <c r="K110" s="35">
        <f>'2008'!K13</f>
        <v>0</v>
      </c>
    </row>
    <row r="111" spans="2:11" s="38" customFormat="1" ht="15" hidden="1" customHeight="1" x14ac:dyDescent="0.25">
      <c r="B111" s="32">
        <f>'2008'!B14</f>
        <v>0</v>
      </c>
      <c r="C111" s="53">
        <f>'2008'!C14</f>
        <v>0</v>
      </c>
      <c r="D111" s="54">
        <f>'2008'!D14</f>
        <v>0</v>
      </c>
      <c r="E111" s="54">
        <f>'2008'!E14</f>
        <v>0</v>
      </c>
      <c r="F111" s="34">
        <f>'2008'!F14</f>
        <v>0</v>
      </c>
      <c r="G111" s="34">
        <f>'2008'!G14</f>
        <v>0</v>
      </c>
      <c r="H111" s="34">
        <f>'2008'!H14</f>
        <v>0</v>
      </c>
      <c r="I111" s="34">
        <f>'2008'!I14</f>
        <v>0</v>
      </c>
      <c r="J111" s="34">
        <f>'2008'!J14</f>
        <v>0</v>
      </c>
      <c r="K111" s="35">
        <f>'2008'!K14</f>
        <v>0</v>
      </c>
    </row>
    <row r="112" spans="2:11" s="38" customFormat="1" ht="15" hidden="1" customHeight="1" x14ac:dyDescent="0.25">
      <c r="B112" s="32" t="str">
        <f>'2008'!B15</f>
        <v>Trener</v>
      </c>
      <c r="C112" s="53">
        <f>'2008'!C15</f>
        <v>2008</v>
      </c>
      <c r="D112" s="54" t="str">
        <f>'2008'!D15</f>
        <v>08P2</v>
      </c>
      <c r="E112" s="54">
        <f>'2008'!E15</f>
        <v>0</v>
      </c>
      <c r="F112" s="34" t="str">
        <f>'2008'!F15</f>
        <v>Morten</v>
      </c>
      <c r="G112" s="34" t="str">
        <f>'2008'!G15</f>
        <v>Solberg</v>
      </c>
      <c r="H112" s="34" t="str">
        <f>'2008'!H15</f>
        <v>Mispelveien 7</v>
      </c>
      <c r="I112" s="34">
        <f>'2008'!I15</f>
        <v>3152</v>
      </c>
      <c r="J112" s="34" t="str">
        <f>'2008'!J15</f>
        <v>morten.solsolberg@gmail.com</v>
      </c>
      <c r="K112" s="35">
        <f>'2008'!K15</f>
        <v>92010808</v>
      </c>
    </row>
    <row r="113" spans="2:11" s="38" customFormat="1" ht="15" hidden="1" customHeight="1" x14ac:dyDescent="0.25">
      <c r="B113" s="32" t="str">
        <f>'2008'!B16</f>
        <v>Trener</v>
      </c>
      <c r="C113" s="53">
        <f>'2008'!C16</f>
        <v>2008</v>
      </c>
      <c r="D113" s="54" t="str">
        <f>'2008'!D16</f>
        <v>08P1</v>
      </c>
      <c r="E113" s="54">
        <f>'2008'!E16</f>
        <v>0</v>
      </c>
      <c r="F113" s="34" t="str">
        <f>'2008'!F16</f>
        <v>Tommy</v>
      </c>
      <c r="G113" s="34" t="str">
        <f>'2008'!G16</f>
        <v>Rudsengen</v>
      </c>
      <c r="H113" s="34" t="str">
        <f>'2008'!H16</f>
        <v>Vidjeveien 25</v>
      </c>
      <c r="I113" s="34">
        <f>'2008'!I16</f>
        <v>3151</v>
      </c>
      <c r="J113" s="34" t="str">
        <f>'2008'!J16</f>
        <v>tommy@rudsengen.com</v>
      </c>
      <c r="K113" s="35">
        <f>'2008'!K16</f>
        <v>95014369</v>
      </c>
    </row>
    <row r="114" spans="2:11" s="38" customFormat="1" ht="15" customHeight="1" x14ac:dyDescent="0.25">
      <c r="B114" s="32" t="str">
        <f>'2008'!B17</f>
        <v>Lagleder</v>
      </c>
      <c r="C114" s="53">
        <f>'2008'!C17</f>
        <v>2008</v>
      </c>
      <c r="D114" s="54" t="str">
        <f>'2008'!D17</f>
        <v>08P</v>
      </c>
      <c r="E114" s="54">
        <f>'2008'!E17</f>
        <v>0</v>
      </c>
      <c r="F114" s="34" t="str">
        <f>'2008'!F17</f>
        <v>Espen</v>
      </c>
      <c r="G114" s="34" t="str">
        <f>'2008'!G17</f>
        <v>Reinertsen</v>
      </c>
      <c r="H114" s="34" t="str">
        <f>'2008'!H17</f>
        <v>Tolvsrødveien 35A</v>
      </c>
      <c r="I114" s="34">
        <f>'2008'!I17</f>
        <v>3154</v>
      </c>
      <c r="J114" s="34" t="str">
        <f>'2008'!J17</f>
        <v>espen@reinertsen.info</v>
      </c>
      <c r="K114" s="35">
        <f>'2008'!K17</f>
        <v>92260735</v>
      </c>
    </row>
    <row r="115" spans="2:11" s="38" customFormat="1" ht="15" hidden="1" customHeight="1" x14ac:dyDescent="0.25">
      <c r="B115" s="32" t="str">
        <f>'2008'!B18</f>
        <v>Trener</v>
      </c>
      <c r="C115" s="53">
        <f>'2008'!C18</f>
        <v>2008</v>
      </c>
      <c r="D115" s="54" t="str">
        <f>'2008'!D18</f>
        <v>08S1</v>
      </c>
      <c r="E115" s="54">
        <f>'2008'!E18</f>
        <v>0</v>
      </c>
      <c r="F115" s="34" t="str">
        <f>'2008'!F18</f>
        <v>Rolv</v>
      </c>
      <c r="G115" s="34" t="str">
        <f>'2008'!G18</f>
        <v>Råen</v>
      </c>
      <c r="H115" s="34" t="str">
        <f>'2008'!H18</f>
        <v>Uranusveien 5</v>
      </c>
      <c r="I115" s="34">
        <f>'2008'!I18</f>
        <v>3113</v>
      </c>
      <c r="J115" s="34" t="str">
        <f>'2008'!J18</f>
        <v>rolv.raaen@gmail.com</v>
      </c>
      <c r="K115" s="35">
        <f>'2008'!K18</f>
        <v>40454074</v>
      </c>
    </row>
    <row r="116" spans="2:11" s="38" customFormat="1" ht="15" hidden="1" customHeight="1" x14ac:dyDescent="0.25">
      <c r="B116" s="32" t="str">
        <f>'2008'!B19</f>
        <v>Trener</v>
      </c>
      <c r="C116" s="53">
        <f>'2008'!C19</f>
        <v>2008</v>
      </c>
      <c r="D116" s="54" t="str">
        <f>'2008'!D19</f>
        <v>08S1</v>
      </c>
      <c r="E116" s="54">
        <f>'2008'!E19</f>
        <v>0</v>
      </c>
      <c r="F116" s="34" t="str">
        <f>'2008'!F19</f>
        <v>Karol</v>
      </c>
      <c r="G116" s="34" t="str">
        <f>'2008'!G19</f>
        <v>Sobczak</v>
      </c>
      <c r="H116" s="34" t="str">
        <f>'2008'!H19</f>
        <v>Merkurveien 3</v>
      </c>
      <c r="I116" s="34">
        <f>'2008'!I19</f>
        <v>3113</v>
      </c>
      <c r="J116" s="34" t="str">
        <f>'2008'!J19</f>
        <v>skarol@hotmail.com</v>
      </c>
      <c r="K116" s="35">
        <f>'2008'!K19</f>
        <v>45412338</v>
      </c>
    </row>
    <row r="117" spans="2:11" s="38" customFormat="1" ht="15" customHeight="1" x14ac:dyDescent="0.25">
      <c r="B117" s="32" t="str">
        <f>'2008'!B20</f>
        <v>Lagleder</v>
      </c>
      <c r="C117" s="53">
        <f>'2008'!C20</f>
        <v>2008</v>
      </c>
      <c r="D117" s="54" t="str">
        <f>'2008'!D20</f>
        <v>08S1</v>
      </c>
      <c r="E117" s="54">
        <f>'2008'!E20</f>
        <v>0</v>
      </c>
      <c r="F117" s="34" t="str">
        <f>'2008'!F20</f>
        <v xml:space="preserve">Marianne </v>
      </c>
      <c r="G117" s="34" t="str">
        <f>'2008'!G20</f>
        <v>Lande</v>
      </c>
      <c r="H117" s="34" t="str">
        <f>'2008'!H20</f>
        <v>Larissas vei 1</v>
      </c>
      <c r="I117" s="34">
        <f>'2008'!I20</f>
        <v>3113</v>
      </c>
      <c r="J117" s="34" t="str">
        <f>'2008'!J20</f>
        <v>landemarianne@gmail.com</v>
      </c>
      <c r="K117" s="35">
        <f>'2008'!K20</f>
        <v>90687730</v>
      </c>
    </row>
    <row r="118" spans="2:11" s="38" customFormat="1" ht="15" customHeight="1" x14ac:dyDescent="0.25">
      <c r="B118" s="32" t="str">
        <f>'2008'!B21</f>
        <v>Lagleder</v>
      </c>
      <c r="C118" s="53">
        <f>'2008'!C21</f>
        <v>2008</v>
      </c>
      <c r="D118" s="54" t="str">
        <f>'2008'!D21</f>
        <v>08H</v>
      </c>
      <c r="E118" s="54">
        <f>'2008'!E21</f>
        <v>0</v>
      </c>
      <c r="F118" s="34" t="str">
        <f>'2008'!F21</f>
        <v>Trond</v>
      </c>
      <c r="G118" s="34" t="str">
        <f>'2008'!G21</f>
        <v>Eriksen</v>
      </c>
      <c r="H118" s="34" t="str">
        <f>'2008'!H21</f>
        <v>Strandbakken</v>
      </c>
      <c r="I118" s="34">
        <f>'2008'!I21</f>
        <v>3124</v>
      </c>
      <c r="J118" s="34" t="str">
        <f>'2008'!J21</f>
        <v>trond.finn.eriksen@storebrand.no</v>
      </c>
      <c r="K118" s="35">
        <f>'2008'!K21</f>
        <v>99164135</v>
      </c>
    </row>
    <row r="119" spans="2:11" s="38" customFormat="1" ht="15" hidden="1" customHeight="1" x14ac:dyDescent="0.25">
      <c r="B119" s="32" t="str">
        <f>'2008'!B22</f>
        <v>Trener</v>
      </c>
      <c r="C119" s="53">
        <f>'2008'!C22</f>
        <v>2008</v>
      </c>
      <c r="D119" s="54" t="str">
        <f>'2008'!D22</f>
        <v>08H1</v>
      </c>
      <c r="E119" s="54">
        <f>'2008'!E22</f>
        <v>0</v>
      </c>
      <c r="F119" s="34" t="str">
        <f>'2008'!F22</f>
        <v>Rune</v>
      </c>
      <c r="G119" s="34" t="str">
        <f>'2008'!G22</f>
        <v>Sandaker</v>
      </c>
      <c r="H119" s="34" t="str">
        <f>'2008'!H22</f>
        <v>Vipeveien 8</v>
      </c>
      <c r="I119" s="34">
        <f>'2008'!I22</f>
        <v>3124</v>
      </c>
      <c r="J119" s="34" t="str">
        <f>'2008'!J22</f>
        <v>runesandaker@me.com</v>
      </c>
      <c r="K119" s="35">
        <f>'2008'!K22</f>
        <v>40055438</v>
      </c>
    </row>
    <row r="120" spans="2:11" s="38" customFormat="1" ht="15" hidden="1" customHeight="1" x14ac:dyDescent="0.25">
      <c r="B120" s="32" t="str">
        <f>'2008'!B23</f>
        <v>Trener</v>
      </c>
      <c r="C120" s="53">
        <f>'2008'!C23</f>
        <v>2008</v>
      </c>
      <c r="D120" s="54" t="str">
        <f>'2008'!D23</f>
        <v>08H2</v>
      </c>
      <c r="E120" s="54">
        <f>'2008'!E23</f>
        <v>0</v>
      </c>
      <c r="F120" s="34" t="str">
        <f>'2008'!F23</f>
        <v>Geir</v>
      </c>
      <c r="G120" s="34" t="str">
        <f>'2008'!G23</f>
        <v>Jomaas</v>
      </c>
      <c r="H120" s="34" t="str">
        <f>'2008'!H23</f>
        <v>Nedre Bogenvei</v>
      </c>
      <c r="I120" s="34">
        <f>'2008'!I23</f>
        <v>3124</v>
      </c>
      <c r="J120" s="34" t="str">
        <f>'2008'!J23</f>
        <v>geirjomaas@hotmail.com</v>
      </c>
      <c r="K120" s="35">
        <f>'2008'!K23</f>
        <v>99232828</v>
      </c>
    </row>
    <row r="121" spans="2:11" s="38" customFormat="1" ht="15" customHeight="1" x14ac:dyDescent="0.25">
      <c r="B121" s="32" t="str">
        <f>'2008'!B24</f>
        <v>Lagleder</v>
      </c>
      <c r="C121" s="53">
        <f>'2008'!C24</f>
        <v>2008</v>
      </c>
      <c r="D121" s="54" t="str">
        <f>'2008'!D24</f>
        <v>08J</v>
      </c>
      <c r="E121" s="54">
        <f>'2008'!E24</f>
        <v>0</v>
      </c>
      <c r="F121" s="34" t="str">
        <f>'2008'!F24</f>
        <v>Stian</v>
      </c>
      <c r="G121" s="34" t="str">
        <f>'2008'!G24</f>
        <v>Martinsen</v>
      </c>
      <c r="H121" s="34" t="str">
        <f>'2008'!H24</f>
        <v>Nedre Bogenvei 37</v>
      </c>
      <c r="I121" s="34">
        <f>'2008'!I24</f>
        <v>3150</v>
      </c>
      <c r="J121" s="34" t="str">
        <f>'2008'!J24</f>
        <v>stian.martinsen@trainor.no</v>
      </c>
      <c r="K121" s="35">
        <f>'2008'!K24</f>
        <v>93241515</v>
      </c>
    </row>
    <row r="122" spans="2:11" s="38" customFormat="1" ht="15" hidden="1" customHeight="1" x14ac:dyDescent="0.25">
      <c r="B122" s="32" t="str">
        <f>'2008'!B25</f>
        <v>Trener</v>
      </c>
      <c r="C122" s="53">
        <f>'2008'!C25</f>
        <v>2008</v>
      </c>
      <c r="D122" s="54" t="str">
        <f>'2008'!D25</f>
        <v>08J1</v>
      </c>
      <c r="E122" s="54">
        <f>'2008'!E25</f>
        <v>0</v>
      </c>
      <c r="F122" s="34" t="str">
        <f>'2008'!F25</f>
        <v xml:space="preserve">Morten </v>
      </c>
      <c r="G122" s="34" t="str">
        <f>'2008'!G25</f>
        <v>Verlo</v>
      </c>
      <c r="H122" s="34" t="str">
        <f>'2008'!H25</f>
        <v>Simleveien 15</v>
      </c>
      <c r="I122" s="34">
        <f>'2008'!I25</f>
        <v>3124</v>
      </c>
      <c r="J122" s="34" t="str">
        <f>'2008'!J25</f>
        <v>morten.verlo@abax.no</v>
      </c>
      <c r="K122" s="35">
        <f>'2008'!K25</f>
        <v>90930157</v>
      </c>
    </row>
    <row r="123" spans="2:11" s="38" customFormat="1" ht="15" hidden="1" customHeight="1" x14ac:dyDescent="0.25">
      <c r="B123" s="32" t="str">
        <f>'2008'!B26</f>
        <v>Trener</v>
      </c>
      <c r="C123" s="53">
        <f>'2008'!C26</f>
        <v>2008</v>
      </c>
      <c r="D123" s="54" t="str">
        <f>'2008'!D26</f>
        <v>08J2</v>
      </c>
      <c r="E123" s="54">
        <f>'2008'!E26</f>
        <v>0</v>
      </c>
      <c r="F123" s="34" t="str">
        <f>'2008'!F26</f>
        <v>Atle</v>
      </c>
      <c r="G123" s="34" t="str">
        <f>'2008'!G26</f>
        <v>Kettilsen</v>
      </c>
      <c r="H123" s="34" t="str">
        <f>'2008'!H26</f>
        <v>Hytteveien 1</v>
      </c>
      <c r="I123" s="34">
        <f>'2008'!I26</f>
        <v>3150</v>
      </c>
      <c r="J123" s="34" t="str">
        <f>'2008'!J26</f>
        <v>atle.kettilsen@gmail.com</v>
      </c>
      <c r="K123" s="35">
        <f>'2008'!K26</f>
        <v>40170448</v>
      </c>
    </row>
    <row r="124" spans="2:11" s="38" customFormat="1" ht="15" hidden="1" customHeight="1" x14ac:dyDescent="0.25">
      <c r="B124" s="32" t="str">
        <f>'2008'!B27</f>
        <v>Trener</v>
      </c>
      <c r="C124" s="53">
        <f>'2008'!C27</f>
        <v>2008</v>
      </c>
      <c r="D124" s="54" t="str">
        <f>'2008'!D27</f>
        <v>08J3</v>
      </c>
      <c r="E124" s="54">
        <f>'2008'!E27</f>
        <v>0</v>
      </c>
      <c r="F124" s="34" t="str">
        <f>'2008'!F27</f>
        <v>Chris</v>
      </c>
      <c r="G124" s="34" t="str">
        <f>'2008'!G27</f>
        <v>Engbråthen</v>
      </c>
      <c r="H124" s="34" t="str">
        <f>'2008'!H27</f>
        <v>Sevjeveien 21</v>
      </c>
      <c r="I124" s="34">
        <f>'2008'!I27</f>
        <v>3114</v>
      </c>
      <c r="J124" s="34" t="str">
        <f>'2008'!J27</f>
        <v>engebraten@gmail.com</v>
      </c>
      <c r="K124" s="35">
        <f>'2008'!K27</f>
        <v>98627211</v>
      </c>
    </row>
    <row r="125" spans="2:11" s="38" customFormat="1" ht="15" hidden="1" customHeight="1" x14ac:dyDescent="0.25">
      <c r="B125" s="32" t="str">
        <f>'2008'!B28</f>
        <v>Trener</v>
      </c>
      <c r="C125" s="53">
        <f>'2008'!C28</f>
        <v>2008</v>
      </c>
      <c r="D125" s="54" t="str">
        <f>'2008'!D28</f>
        <v>08J4</v>
      </c>
      <c r="E125" s="54">
        <f>'2008'!E28</f>
        <v>0</v>
      </c>
      <c r="F125" s="34" t="str">
        <f>'2008'!F28</f>
        <v>Harald</v>
      </c>
      <c r="G125" s="34" t="str">
        <f>'2008'!G28</f>
        <v>Vedvik</v>
      </c>
      <c r="H125" s="34" t="str">
        <f>'2008'!H28</f>
        <v>Tareveien 8</v>
      </c>
      <c r="I125" s="34">
        <f>'2008'!I28</f>
        <v>3150</v>
      </c>
      <c r="J125" s="34" t="str">
        <f>'2008'!J28</f>
        <v>harald.vedvik@pearlconsulting.no</v>
      </c>
      <c r="K125" s="35">
        <f>'2008'!K28</f>
        <v>93858544</v>
      </c>
    </row>
    <row r="126" spans="2:11" s="38" customFormat="1" ht="15" customHeight="1" x14ac:dyDescent="0.25">
      <c r="B126" s="32" t="str">
        <f>'2008'!B29</f>
        <v>Årgangskoordinator</v>
      </c>
      <c r="C126" s="53">
        <f>'2008'!C29</f>
        <v>2008</v>
      </c>
      <c r="D126" s="54">
        <f>'2008'!D29</f>
        <v>0</v>
      </c>
      <c r="E126" s="54">
        <f>'2008'!E29</f>
        <v>0</v>
      </c>
      <c r="F126" s="34" t="str">
        <f>'2008'!F29</f>
        <v>Ikke besluttet</v>
      </c>
      <c r="G126" s="34">
        <f>'2008'!G29</f>
        <v>0</v>
      </c>
      <c r="H126" s="34">
        <f>'2008'!H29</f>
        <v>0</v>
      </c>
      <c r="I126" s="34">
        <f>'2008'!I29</f>
        <v>0</v>
      </c>
      <c r="J126" s="34">
        <f>'2008'!J29</f>
        <v>0</v>
      </c>
      <c r="K126" s="35">
        <f>'2008'!K29</f>
        <v>0</v>
      </c>
    </row>
    <row r="127" spans="2:11" s="38" customFormat="1" ht="15" hidden="1" customHeight="1" x14ac:dyDescent="0.25">
      <c r="B127" s="32">
        <f>'2008'!B30</f>
        <v>0</v>
      </c>
      <c r="C127" s="53">
        <f>'2008'!C30</f>
        <v>0</v>
      </c>
      <c r="D127" s="54">
        <f>'2008'!D30</f>
        <v>0</v>
      </c>
      <c r="E127" s="54">
        <f>'2008'!E30</f>
        <v>0</v>
      </c>
      <c r="F127" s="34">
        <f>'2008'!F30</f>
        <v>0</v>
      </c>
      <c r="G127" s="34">
        <f>'2008'!G30</f>
        <v>0</v>
      </c>
      <c r="H127" s="34">
        <f>'2008'!H30</f>
        <v>0</v>
      </c>
      <c r="I127" s="34">
        <f>'2008'!I30</f>
        <v>0</v>
      </c>
      <c r="J127" s="34">
        <f>'2008'!J30</f>
        <v>0</v>
      </c>
      <c r="K127" s="35">
        <f>'2008'!K30</f>
        <v>0</v>
      </c>
    </row>
    <row r="128" spans="2:11" s="38" customFormat="1" ht="15" hidden="1" customHeight="1" x14ac:dyDescent="0.25">
      <c r="B128" s="32">
        <f>'2008'!B31</f>
        <v>0</v>
      </c>
      <c r="C128" s="53">
        <f>'2008'!C31</f>
        <v>0</v>
      </c>
      <c r="D128" s="54">
        <f>'2008'!D31</f>
        <v>0</v>
      </c>
      <c r="E128" s="54">
        <f>'2008'!E31</f>
        <v>0</v>
      </c>
      <c r="F128" s="34">
        <f>'2008'!F31</f>
        <v>0</v>
      </c>
      <c r="G128" s="34">
        <f>'2008'!G31</f>
        <v>0</v>
      </c>
      <c r="H128" s="34">
        <f>'2008'!H31</f>
        <v>0</v>
      </c>
      <c r="I128" s="34">
        <f>'2008'!I31</f>
        <v>0</v>
      </c>
      <c r="J128" s="34">
        <f>'2008'!J31</f>
        <v>0</v>
      </c>
      <c r="K128" s="35">
        <f>'2008'!K31</f>
        <v>0</v>
      </c>
    </row>
    <row r="129" spans="2:11" s="38" customFormat="1" ht="15" hidden="1" customHeight="1" x14ac:dyDescent="0.25">
      <c r="B129" s="32">
        <f>'2008'!B32</f>
        <v>0</v>
      </c>
      <c r="C129" s="53">
        <f>'2008'!C32</f>
        <v>0</v>
      </c>
      <c r="D129" s="54">
        <f>'2008'!D32</f>
        <v>0</v>
      </c>
      <c r="E129" s="54">
        <f>'2008'!E32</f>
        <v>0</v>
      </c>
      <c r="F129" s="34">
        <f>'2008'!F32</f>
        <v>0</v>
      </c>
      <c r="G129" s="34">
        <f>'2008'!G32</f>
        <v>0</v>
      </c>
      <c r="H129" s="34">
        <f>'2008'!H32</f>
        <v>0</v>
      </c>
      <c r="I129" s="34">
        <f>'2008'!I32</f>
        <v>0</v>
      </c>
      <c r="J129" s="34">
        <f>'2008'!J32</f>
        <v>0</v>
      </c>
      <c r="K129" s="35">
        <f>'2008'!K32</f>
        <v>0</v>
      </c>
    </row>
    <row r="130" spans="2:11" s="38" customFormat="1" ht="15" hidden="1" customHeight="1" x14ac:dyDescent="0.25">
      <c r="B130" s="32">
        <f>'2008'!B33</f>
        <v>0</v>
      </c>
      <c r="C130" s="53">
        <f>'2008'!C33</f>
        <v>0</v>
      </c>
      <c r="D130" s="54">
        <f>'2008'!D33</f>
        <v>0</v>
      </c>
      <c r="E130" s="54">
        <f>'2008'!E33</f>
        <v>0</v>
      </c>
      <c r="F130" s="34">
        <f>'2008'!F33</f>
        <v>0</v>
      </c>
      <c r="G130" s="34">
        <f>'2008'!G33</f>
        <v>0</v>
      </c>
      <c r="H130" s="34">
        <f>'2008'!H33</f>
        <v>0</v>
      </c>
      <c r="I130" s="34">
        <f>'2008'!I33</f>
        <v>0</v>
      </c>
      <c r="J130" s="34">
        <f>'2008'!J33</f>
        <v>0</v>
      </c>
      <c r="K130" s="35">
        <f>'2008'!K33</f>
        <v>0</v>
      </c>
    </row>
    <row r="131" spans="2:11" s="38" customFormat="1" ht="15" hidden="1" customHeight="1" x14ac:dyDescent="0.25">
      <c r="B131" s="32">
        <f>'2008'!B34</f>
        <v>0</v>
      </c>
      <c r="C131" s="53">
        <f>'2008'!C34</f>
        <v>0</v>
      </c>
      <c r="D131" s="54">
        <f>'2008'!D34</f>
        <v>0</v>
      </c>
      <c r="E131" s="54">
        <f>'2008'!E34</f>
        <v>0</v>
      </c>
      <c r="F131" s="34">
        <f>'2008'!F34</f>
        <v>0</v>
      </c>
      <c r="G131" s="34">
        <f>'2008'!G34</f>
        <v>0</v>
      </c>
      <c r="H131" s="34">
        <f>'2008'!H34</f>
        <v>0</v>
      </c>
      <c r="I131" s="34">
        <f>'2008'!I34</f>
        <v>0</v>
      </c>
      <c r="J131" s="34">
        <f>'2008'!J34</f>
        <v>0</v>
      </c>
      <c r="K131" s="35">
        <f>'2008'!K34</f>
        <v>0</v>
      </c>
    </row>
    <row r="132" spans="2:11" s="38" customFormat="1" ht="15" customHeight="1" x14ac:dyDescent="0.25">
      <c r="B132" s="32" t="str">
        <f>'2009'!B10</f>
        <v>Lagleder</v>
      </c>
      <c r="C132" s="53">
        <f>'2009'!C10</f>
        <v>2009</v>
      </c>
      <c r="D132" s="54" t="str">
        <f>'2009'!D10</f>
        <v>09H1</v>
      </c>
      <c r="E132" s="54">
        <f>'2009'!E10</f>
        <v>0</v>
      </c>
      <c r="F132" s="34" t="str">
        <f>'2009'!F10</f>
        <v>Håvard</v>
      </c>
      <c r="G132" s="34" t="str">
        <f>'2009'!G10</f>
        <v>Løkke</v>
      </c>
      <c r="H132" s="34" t="str">
        <f>'2009'!H10</f>
        <v>Ulvikveien 49 A</v>
      </c>
      <c r="I132" s="34">
        <f>'2009'!I10</f>
        <v>3150</v>
      </c>
      <c r="J132" s="34" t="str">
        <f>'2009'!J10</f>
        <v>havard@lokke.name</v>
      </c>
      <c r="K132" s="35">
        <f>'2009'!K10</f>
        <v>92055306</v>
      </c>
    </row>
    <row r="133" spans="2:11" s="38" customFormat="1" ht="15" hidden="1" customHeight="1" x14ac:dyDescent="0.25">
      <c r="B133" s="32" t="str">
        <f>'2009'!B11</f>
        <v>Trener</v>
      </c>
      <c r="C133" s="53">
        <f>'2009'!C11</f>
        <v>2009</v>
      </c>
      <c r="D133" s="54" t="str">
        <f>'2009'!D11</f>
        <v>09H1</v>
      </c>
      <c r="E133" s="54">
        <f>'2009'!E11</f>
        <v>0</v>
      </c>
      <c r="F133" s="34" t="str">
        <f>'2009'!F11</f>
        <v>Tormod</v>
      </c>
      <c r="G133" s="34" t="str">
        <f>'2009'!G11</f>
        <v>Berg</v>
      </c>
      <c r="H133" s="34" t="str">
        <f>'2009'!H11</f>
        <v>Kirsebærstien</v>
      </c>
      <c r="I133" s="34">
        <f>'2009'!I11</f>
        <v>3124</v>
      </c>
      <c r="J133" s="34" t="str">
        <f>'2009'!J11</f>
        <v>tormod@dentinor.no</v>
      </c>
      <c r="K133" s="35">
        <f>'2009'!K11</f>
        <v>48027746</v>
      </c>
    </row>
    <row r="134" spans="2:11" s="38" customFormat="1" ht="15" hidden="1" customHeight="1" x14ac:dyDescent="0.25">
      <c r="B134" s="32" t="str">
        <f>'2009'!B12</f>
        <v>Trener</v>
      </c>
      <c r="C134" s="53">
        <f>'2009'!C12</f>
        <v>2009</v>
      </c>
      <c r="D134" s="54" t="str">
        <f>'2009'!D12</f>
        <v>09H1</v>
      </c>
      <c r="E134" s="54">
        <f>'2009'!E12</f>
        <v>0</v>
      </c>
      <c r="F134" s="34" t="str">
        <f>'2009'!F12</f>
        <v>Ketil</v>
      </c>
      <c r="G134" s="34" t="str">
        <f>'2009'!G12</f>
        <v>Strand</v>
      </c>
      <c r="H134" s="34" t="str">
        <f>'2009'!H12</f>
        <v>Lomveien 9</v>
      </c>
      <c r="I134" s="34">
        <f>'2009'!I12</f>
        <v>3124</v>
      </c>
      <c r="J134" s="34" t="str">
        <f>'2009'!J12</f>
        <v>ketil@osebergbygg.no</v>
      </c>
      <c r="K134" s="35">
        <f>'2009'!K12</f>
        <v>91628999</v>
      </c>
    </row>
    <row r="135" spans="2:11" s="38" customFormat="1" ht="15" hidden="1" customHeight="1" x14ac:dyDescent="0.25">
      <c r="B135" s="32" t="str">
        <f>'2009'!B13</f>
        <v>Trener</v>
      </c>
      <c r="C135" s="53">
        <f>'2009'!C13</f>
        <v>2009</v>
      </c>
      <c r="D135" s="54" t="str">
        <f>'2009'!D13</f>
        <v>09H1</v>
      </c>
      <c r="E135" s="54">
        <f>'2009'!E13</f>
        <v>0</v>
      </c>
      <c r="F135" s="34">
        <f>'2009'!F13</f>
        <v>0</v>
      </c>
      <c r="G135" s="34">
        <f>'2009'!G13</f>
        <v>0</v>
      </c>
      <c r="H135" s="34">
        <f>'2009'!H13</f>
        <v>0</v>
      </c>
      <c r="I135" s="34">
        <f>'2009'!I13</f>
        <v>0</v>
      </c>
      <c r="J135" s="34">
        <f>'2009'!J13</f>
        <v>0</v>
      </c>
      <c r="K135" s="35">
        <f>'2009'!K13</f>
        <v>0</v>
      </c>
    </row>
    <row r="136" spans="2:11" s="38" customFormat="1" ht="15" hidden="1" customHeight="1" x14ac:dyDescent="0.25">
      <c r="B136" s="32">
        <f>'2009'!B14</f>
        <v>0</v>
      </c>
      <c r="C136" s="53">
        <f>'2009'!C14</f>
        <v>0</v>
      </c>
      <c r="D136" s="54">
        <f>'2009'!D14</f>
        <v>0</v>
      </c>
      <c r="E136" s="54">
        <f>'2009'!E14</f>
        <v>0</v>
      </c>
      <c r="F136" s="34">
        <f>'2009'!F14</f>
        <v>0</v>
      </c>
      <c r="G136" s="34">
        <f>'2009'!G14</f>
        <v>0</v>
      </c>
      <c r="H136" s="34">
        <f>'2009'!H14</f>
        <v>0</v>
      </c>
      <c r="I136" s="34">
        <f>'2009'!I14</f>
        <v>0</v>
      </c>
      <c r="J136" s="34">
        <f>'2009'!J14</f>
        <v>0</v>
      </c>
      <c r="K136" s="35">
        <f>'2009'!K14</f>
        <v>0</v>
      </c>
    </row>
    <row r="137" spans="2:11" s="38" customFormat="1" ht="15" hidden="1" customHeight="1" x14ac:dyDescent="0.25">
      <c r="B137" s="32">
        <f>'2009'!B15</f>
        <v>0</v>
      </c>
      <c r="C137" s="53">
        <f>'2009'!C15</f>
        <v>0</v>
      </c>
      <c r="D137" s="54">
        <f>'2009'!D15</f>
        <v>0</v>
      </c>
      <c r="E137" s="54">
        <f>'2009'!E15</f>
        <v>0</v>
      </c>
      <c r="F137" s="34">
        <f>'2009'!F15</f>
        <v>0</v>
      </c>
      <c r="G137" s="34">
        <f>'2009'!G15</f>
        <v>0</v>
      </c>
      <c r="H137" s="34">
        <f>'2009'!H15</f>
        <v>0</v>
      </c>
      <c r="I137" s="34">
        <f>'2009'!I15</f>
        <v>0</v>
      </c>
      <c r="J137" s="34">
        <f>'2009'!J15</f>
        <v>0</v>
      </c>
      <c r="K137" s="35">
        <f>'2009'!K15</f>
        <v>0</v>
      </c>
    </row>
    <row r="138" spans="2:11" s="38" customFormat="1" ht="15" customHeight="1" x14ac:dyDescent="0.25">
      <c r="B138" s="32" t="str">
        <f>'2009'!B16</f>
        <v>Lagleder</v>
      </c>
      <c r="C138" s="53">
        <f>'2009'!C16</f>
        <v>2009</v>
      </c>
      <c r="D138" s="54" t="str">
        <f>'2009'!D16</f>
        <v>09P1</v>
      </c>
      <c r="E138" s="54">
        <f>'2009'!E16</f>
        <v>0</v>
      </c>
      <c r="F138" s="34" t="str">
        <f>'2009'!F16</f>
        <v>Aage O.</v>
      </c>
      <c r="G138" s="34" t="str">
        <f>'2009'!G16</f>
        <v>Ødegaard</v>
      </c>
      <c r="H138" s="34" t="str">
        <f>'2009'!H16</f>
        <v>Einerveien 1B</v>
      </c>
      <c r="I138" s="34">
        <f>'2009'!I16</f>
        <v>3154</v>
      </c>
      <c r="J138" s="34" t="str">
        <f>'2009'!J16</f>
        <v>totningen@gmail.com</v>
      </c>
      <c r="K138" s="35">
        <f>'2009'!K16</f>
        <v>40065432</v>
      </c>
    </row>
    <row r="139" spans="2:11" s="38" customFormat="1" ht="15" hidden="1" customHeight="1" x14ac:dyDescent="0.25">
      <c r="B139" s="32" t="str">
        <f>'2009'!B17</f>
        <v>Trener</v>
      </c>
      <c r="C139" s="53">
        <f>'2009'!C17</f>
        <v>2009</v>
      </c>
      <c r="D139" s="54" t="str">
        <f>'2009'!D17</f>
        <v>09P1</v>
      </c>
      <c r="E139" s="54">
        <f>'2009'!E17</f>
        <v>0</v>
      </c>
      <c r="F139" s="34" t="str">
        <f>'2009'!F17</f>
        <v>Pål</v>
      </c>
      <c r="G139" s="34" t="str">
        <f>'2009'!G17</f>
        <v>Mørken</v>
      </c>
      <c r="H139" s="34" t="str">
        <f>'2009'!H17</f>
        <v>Vidjevn 40</v>
      </c>
      <c r="I139" s="34">
        <f>'2009'!I17</f>
        <v>3152</v>
      </c>
      <c r="J139" s="34" t="str">
        <f>'2009'!J17</f>
        <v>pm@ecoonline.com</v>
      </c>
      <c r="K139" s="35">
        <f>'2009'!K17</f>
        <v>90145277</v>
      </c>
    </row>
    <row r="140" spans="2:11" s="38" customFormat="1" ht="15" hidden="1" customHeight="1" x14ac:dyDescent="0.25">
      <c r="B140" s="32" t="str">
        <f>'2009'!B18</f>
        <v>Trener</v>
      </c>
      <c r="C140" s="53">
        <f>'2009'!C18</f>
        <v>2009</v>
      </c>
      <c r="D140" s="54" t="str">
        <f>'2009'!D18</f>
        <v>09P1</v>
      </c>
      <c r="E140" s="54">
        <f>'2009'!E18</f>
        <v>0</v>
      </c>
      <c r="F140" s="34" t="str">
        <f>'2009'!F18</f>
        <v>Tony R.</v>
      </c>
      <c r="G140" s="34" t="str">
        <f>'2009'!G18</f>
        <v>Asmyhr</v>
      </c>
      <c r="H140" s="34" t="str">
        <f>'2009'!H18</f>
        <v>Mispelveien 14</v>
      </c>
      <c r="I140" s="34">
        <f>'2009'!I18</f>
        <v>3152</v>
      </c>
      <c r="J140" s="34" t="str">
        <f>'2009'!J18</f>
        <v>tony.asmyhr@gmail.com</v>
      </c>
      <c r="K140" s="35">
        <f>'2009'!K18</f>
        <v>95413115</v>
      </c>
    </row>
    <row r="141" spans="2:11" s="38" customFormat="1" ht="15" customHeight="1" x14ac:dyDescent="0.25">
      <c r="B141" s="32" t="str">
        <f>'2009'!B19</f>
        <v>Lagleder</v>
      </c>
      <c r="C141" s="53">
        <f>'2009'!C19</f>
        <v>2009</v>
      </c>
      <c r="D141" s="54" t="str">
        <f>'2009'!D19</f>
        <v>09R</v>
      </c>
      <c r="E141" s="54">
        <f>'2009'!E19</f>
        <v>0</v>
      </c>
      <c r="F141" s="34" t="str">
        <f>'2009'!F19</f>
        <v>Kim</v>
      </c>
      <c r="G141" s="34" t="str">
        <f>'2009'!G19</f>
        <v>Haugan</v>
      </c>
      <c r="H141" s="34" t="str">
        <f>'2009'!H19</f>
        <v>Bekketjønnveien 15</v>
      </c>
      <c r="I141" s="34">
        <f>'2009'!I19</f>
        <v>3114</v>
      </c>
      <c r="J141" s="34" t="str">
        <f>'2009'!J19</f>
        <v>kim_haugan@hotmail.com</v>
      </c>
      <c r="K141" s="35">
        <f>'2009'!K19</f>
        <v>90553695</v>
      </c>
    </row>
    <row r="142" spans="2:11" s="38" customFormat="1" ht="15" hidden="1" customHeight="1" x14ac:dyDescent="0.25">
      <c r="B142" s="32" t="str">
        <f>'2009'!B20</f>
        <v>Trener</v>
      </c>
      <c r="C142" s="53">
        <f>'2009'!C20</f>
        <v>2009</v>
      </c>
      <c r="D142" s="54" t="str">
        <f>'2009'!D20</f>
        <v>09R1</v>
      </c>
      <c r="E142" s="54">
        <f>'2009'!E20</f>
        <v>0</v>
      </c>
      <c r="F142" s="34" t="str">
        <f>'2009'!F20</f>
        <v>Morten</v>
      </c>
      <c r="G142" s="34" t="str">
        <f>'2009'!G20</f>
        <v>Skjelde</v>
      </c>
      <c r="H142" s="34" t="str">
        <f>'2009'!H20</f>
        <v>Neverveien 19</v>
      </c>
      <c r="I142" s="34">
        <f>'2009'!I20</f>
        <v>3114</v>
      </c>
      <c r="J142" s="34" t="str">
        <f>'2009'!J20</f>
        <v>mortenskjelde@gmail.com</v>
      </c>
      <c r="K142" s="35">
        <f>'2009'!K20</f>
        <v>91370358</v>
      </c>
    </row>
    <row r="143" spans="2:11" s="38" customFormat="1" ht="15" hidden="1" customHeight="1" x14ac:dyDescent="0.25">
      <c r="B143" s="32" t="str">
        <f>'2009'!B21</f>
        <v>Trener</v>
      </c>
      <c r="C143" s="53">
        <f>'2009'!C21</f>
        <v>2009</v>
      </c>
      <c r="D143" s="54" t="str">
        <f>'2009'!D21</f>
        <v>09R2</v>
      </c>
      <c r="E143" s="54">
        <f>'2009'!E21</f>
        <v>0</v>
      </c>
      <c r="F143" s="34" t="str">
        <f>'2009'!F21</f>
        <v>Erlend</v>
      </c>
      <c r="G143" s="34" t="str">
        <f>'2009'!G21</f>
        <v>Skaar</v>
      </c>
      <c r="H143" s="34" t="str">
        <f>'2009'!H21</f>
        <v>Ryllikveien 21</v>
      </c>
      <c r="I143" s="34">
        <f>'2009'!I21</f>
        <v>3154</v>
      </c>
      <c r="J143" s="34" t="str">
        <f>'2009'!J21</f>
        <v>erlendska@hotmail.com</v>
      </c>
      <c r="K143" s="35">
        <f>'2009'!K21</f>
        <v>93411540</v>
      </c>
    </row>
    <row r="144" spans="2:11" s="38" customFormat="1" ht="15" hidden="1" customHeight="1" x14ac:dyDescent="0.25">
      <c r="B144" s="32" t="str">
        <f>'2009'!B22</f>
        <v>Trener</v>
      </c>
      <c r="C144" s="53">
        <f>'2009'!C22</f>
        <v>2009</v>
      </c>
      <c r="D144" s="54" t="str">
        <f>'2009'!D22</f>
        <v>09R3</v>
      </c>
      <c r="E144" s="54">
        <f>'2009'!E22</f>
        <v>0</v>
      </c>
      <c r="F144" s="34" t="str">
        <f>'2009'!F22</f>
        <v>Trond Are</v>
      </c>
      <c r="G144" s="34" t="str">
        <f>'2009'!G22</f>
        <v>Sandnes</v>
      </c>
      <c r="H144" s="34" t="str">
        <f>'2009'!H22</f>
        <v>Neptunsvei 22</v>
      </c>
      <c r="I144" s="34">
        <f>'2009'!I22</f>
        <v>3150</v>
      </c>
      <c r="J144" s="34" t="str">
        <f>'2009'!J22</f>
        <v>troasand@hotmail.com</v>
      </c>
      <c r="K144" s="35">
        <f>'2009'!K22</f>
        <v>90096013</v>
      </c>
    </row>
    <row r="145" spans="2:11" s="38" customFormat="1" ht="15" hidden="1" customHeight="1" x14ac:dyDescent="0.25">
      <c r="B145" s="32" t="str">
        <f>'2009'!B23</f>
        <v>Trener</v>
      </c>
      <c r="C145" s="53">
        <f>'2009'!C23</f>
        <v>2009</v>
      </c>
      <c r="D145" s="54" t="str">
        <f>'2009'!D23</f>
        <v>09R4</v>
      </c>
      <c r="E145" s="54">
        <f>'2009'!E23</f>
        <v>0</v>
      </c>
      <c r="F145" s="34" t="str">
        <f>'2009'!F23</f>
        <v>Anders</v>
      </c>
      <c r="G145" s="34" t="str">
        <f>'2009'!G23</f>
        <v>Jørgensen</v>
      </c>
      <c r="H145" s="34" t="str">
        <f>'2009'!H23</f>
        <v>Sevjeveien 17</v>
      </c>
      <c r="I145" s="34">
        <f>'2009'!I23</f>
        <v>3114</v>
      </c>
      <c r="J145" s="34" t="str">
        <f>'2009'!J23</f>
        <v>anders@feberfilm.no</v>
      </c>
      <c r="K145" s="35">
        <f>'2009'!K23</f>
        <v>92258770</v>
      </c>
    </row>
    <row r="146" spans="2:11" s="38" customFormat="1" ht="15" customHeight="1" x14ac:dyDescent="0.25">
      <c r="B146" s="32" t="str">
        <f>'2009'!B24</f>
        <v>Lagleder</v>
      </c>
      <c r="C146" s="53">
        <f>'2009'!C24</f>
        <v>2009</v>
      </c>
      <c r="D146" s="54" t="str">
        <f>'2009'!D24</f>
        <v>09S1</v>
      </c>
      <c r="E146" s="54">
        <f>'2009'!E24</f>
        <v>0</v>
      </c>
      <c r="F146" s="34" t="str">
        <f>'2009'!F24</f>
        <v>Eirik</v>
      </c>
      <c r="G146" s="34" t="str">
        <f>'2009'!G24</f>
        <v>Instanes</v>
      </c>
      <c r="H146" s="34" t="str">
        <f>'2009'!H24</f>
        <v>Atlesvei 29</v>
      </c>
      <c r="I146" s="34">
        <f>'2009'!I24</f>
        <v>3154</v>
      </c>
      <c r="J146" s="34" t="str">
        <f>'2009'!J24</f>
        <v>eiriki@hotmail.com</v>
      </c>
      <c r="K146" s="35">
        <f>'2009'!K24</f>
        <v>97791747</v>
      </c>
    </row>
    <row r="147" spans="2:11" s="38" customFormat="1" ht="15" hidden="1" customHeight="1" x14ac:dyDescent="0.25">
      <c r="B147" s="32" t="str">
        <f>'2009'!B25</f>
        <v>Trener</v>
      </c>
      <c r="C147" s="53">
        <f>'2009'!C25</f>
        <v>2009</v>
      </c>
      <c r="D147" s="54" t="str">
        <f>'2009'!D25</f>
        <v>09S1</v>
      </c>
      <c r="E147" s="54">
        <f>'2009'!E25</f>
        <v>0</v>
      </c>
      <c r="F147" s="34" t="str">
        <f>'2009'!F25</f>
        <v>Erik</v>
      </c>
      <c r="G147" s="34" t="str">
        <f>'2009'!G25</f>
        <v>Westgaard</v>
      </c>
      <c r="H147" s="34" t="str">
        <f>'2009'!H25</f>
        <v>Pegasusv. 9</v>
      </c>
      <c r="I147" s="34">
        <f>'2009'!I25</f>
        <v>3113</v>
      </c>
      <c r="J147" s="34" t="str">
        <f>'2009'!J25</f>
        <v>erik.westgaard@sf-nett.no</v>
      </c>
      <c r="K147" s="35">
        <f>'2009'!K25</f>
        <v>95122773</v>
      </c>
    </row>
    <row r="148" spans="2:11" s="38" customFormat="1" ht="15" hidden="1" customHeight="1" x14ac:dyDescent="0.25">
      <c r="B148" s="32" t="str">
        <f>'2009'!B26</f>
        <v>Trener</v>
      </c>
      <c r="C148" s="53">
        <f>'2009'!C26</f>
        <v>2009</v>
      </c>
      <c r="D148" s="54" t="str">
        <f>'2009'!D26</f>
        <v>09S1</v>
      </c>
      <c r="E148" s="54">
        <f>'2009'!E26</f>
        <v>0</v>
      </c>
      <c r="F148" s="34" t="str">
        <f>'2009'!F26</f>
        <v>Marianne</v>
      </c>
      <c r="G148" s="34" t="str">
        <f>'2009'!G26</f>
        <v>Hernes</v>
      </c>
      <c r="H148" s="34" t="str">
        <f>'2009'!H26</f>
        <v>Pileveien 20</v>
      </c>
      <c r="I148" s="34">
        <f>'2009'!I26</f>
        <v>3118</v>
      </c>
      <c r="J148" s="34" t="str">
        <f>'2009'!J26</f>
        <v>mhernes@outlook.com</v>
      </c>
      <c r="K148" s="35">
        <f>'2009'!K26</f>
        <v>92096160</v>
      </c>
    </row>
    <row r="149" spans="2:11" s="38" customFormat="1" ht="15" hidden="1" customHeight="1" x14ac:dyDescent="0.25">
      <c r="B149" s="32" t="str">
        <f>'2009'!B27</f>
        <v>Hovedtrener</v>
      </c>
      <c r="C149" s="53">
        <f>'2009'!C27</f>
        <v>2009</v>
      </c>
      <c r="D149" s="54">
        <f>'2009'!D27</f>
        <v>0</v>
      </c>
      <c r="E149" s="54">
        <f>'2009'!E27</f>
        <v>0</v>
      </c>
      <c r="F149" s="34" t="str">
        <f>'2009'!F27</f>
        <v>Ikke besluttet</v>
      </c>
      <c r="G149" s="34">
        <f>'2009'!G27</f>
        <v>0</v>
      </c>
      <c r="H149" s="34">
        <f>'2009'!H27</f>
        <v>0</v>
      </c>
      <c r="I149" s="34">
        <f>'2009'!I27</f>
        <v>0</v>
      </c>
      <c r="J149" s="34">
        <f>'2009'!J27</f>
        <v>0</v>
      </c>
      <c r="K149" s="35">
        <f>'2009'!K27</f>
        <v>0</v>
      </c>
    </row>
    <row r="150" spans="2:11" s="38" customFormat="1" ht="15" customHeight="1" x14ac:dyDescent="0.25">
      <c r="B150" s="32" t="str">
        <f>'2009'!B28</f>
        <v>Årgangskoordinator</v>
      </c>
      <c r="C150" s="53">
        <f>'2009'!C28</f>
        <v>2009</v>
      </c>
      <c r="D150" s="54">
        <f>'2009'!D28</f>
        <v>0</v>
      </c>
      <c r="E150" s="54">
        <f>'2009'!E28</f>
        <v>0</v>
      </c>
      <c r="F150" s="34" t="str">
        <f>'2009'!F28</f>
        <v>Ikke besluttet</v>
      </c>
      <c r="G150" s="34">
        <f>'2009'!G28</f>
        <v>0</v>
      </c>
      <c r="H150" s="34">
        <f>'2009'!H28</f>
        <v>0</v>
      </c>
      <c r="I150" s="34">
        <f>'2009'!I28</f>
        <v>0</v>
      </c>
      <c r="J150" s="34">
        <f>'2009'!J28</f>
        <v>0</v>
      </c>
      <c r="K150" s="35">
        <f>'2009'!K28</f>
        <v>0</v>
      </c>
    </row>
    <row r="151" spans="2:11" s="38" customFormat="1" ht="15" hidden="1" customHeight="1" x14ac:dyDescent="0.25">
      <c r="B151" s="32" t="str">
        <f>'2009'!B29</f>
        <v>Trener</v>
      </c>
      <c r="C151" s="53">
        <f>'2009'!C29</f>
        <v>2009</v>
      </c>
      <c r="D151" s="54" t="str">
        <f>'2009'!D29</f>
        <v>09J</v>
      </c>
      <c r="E151" s="54">
        <f>'2009'!E29</f>
        <v>0</v>
      </c>
      <c r="F151" s="34" t="str">
        <f>'2009'!F29</f>
        <v>Pål Rune</v>
      </c>
      <c r="G151" s="34" t="str">
        <f>'2009'!G29</f>
        <v>Lyngmo</v>
      </c>
      <c r="H151" s="34" t="str">
        <f>'2009'!H29</f>
        <v>Greinveien 5</v>
      </c>
      <c r="I151" s="34">
        <f>'2009'!I29</f>
        <v>3114</v>
      </c>
      <c r="J151" s="34" t="str">
        <f>'2009'!J29</f>
        <v>prlyngmo@mail.com</v>
      </c>
      <c r="K151" s="35">
        <f>'2009'!K29</f>
        <v>41364898</v>
      </c>
    </row>
    <row r="152" spans="2:11" s="38" customFormat="1" ht="15" hidden="1" customHeight="1" x14ac:dyDescent="0.25">
      <c r="B152" s="32" t="str">
        <f>'2009'!B30</f>
        <v>Trener</v>
      </c>
      <c r="C152" s="53">
        <f>'2009'!C30</f>
        <v>2009</v>
      </c>
      <c r="D152" s="54" t="str">
        <f>'2009'!D30</f>
        <v>09J</v>
      </c>
      <c r="E152" s="54">
        <f>'2009'!E30</f>
        <v>0</v>
      </c>
      <c r="F152" s="34" t="str">
        <f>'2009'!F30</f>
        <v>Stian</v>
      </c>
      <c r="G152" s="34" t="str">
        <f>'2009'!G30</f>
        <v>Brusveen</v>
      </c>
      <c r="H152" s="34" t="str">
        <f>'2009'!H30</f>
        <v>Mispelveien 13A</v>
      </c>
      <c r="I152" s="34">
        <f>'2009'!I30</f>
        <v>3152</v>
      </c>
      <c r="J152" s="34" t="str">
        <f>'2009'!J30</f>
        <v>brusveen7@hotmail.no</v>
      </c>
      <c r="K152" s="35">
        <f>'2009'!K30</f>
        <v>92235126</v>
      </c>
    </row>
    <row r="153" spans="2:11" s="38" customFormat="1" ht="15" customHeight="1" x14ac:dyDescent="0.25">
      <c r="B153" s="32" t="str">
        <f>'2009'!B31</f>
        <v>Lagleder</v>
      </c>
      <c r="C153" s="53">
        <f>'2009'!C31</f>
        <v>2009</v>
      </c>
      <c r="D153" s="54" t="str">
        <f>'2009'!D31</f>
        <v>09J</v>
      </c>
      <c r="E153" s="54">
        <f>'2009'!E31</f>
        <v>0</v>
      </c>
      <c r="F153" s="34" t="str">
        <f>'2009'!F31</f>
        <v>Paal</v>
      </c>
      <c r="G153" s="34" t="str">
        <f>'2009'!G31</f>
        <v>Knutsen</v>
      </c>
      <c r="H153" s="34" t="str">
        <f>'2009'!H31</f>
        <v>Barveien 15</v>
      </c>
      <c r="I153" s="34">
        <f>'2009'!I31</f>
        <v>3114</v>
      </c>
      <c r="J153" s="34" t="str">
        <f>'2009'!J31</f>
        <v>paalknutsen@hotmail.com</v>
      </c>
      <c r="K153" s="35">
        <f>'2009'!K31</f>
        <v>47757129</v>
      </c>
    </row>
    <row r="154" spans="2:11" s="38" customFormat="1" ht="15" hidden="1" customHeight="1" x14ac:dyDescent="0.25">
      <c r="B154" s="32" t="str">
        <f>'2009'!B32</f>
        <v>Trener</v>
      </c>
      <c r="C154" s="53">
        <f>'2009'!C32</f>
        <v>2009</v>
      </c>
      <c r="D154" s="54" t="str">
        <f>'2009'!D32</f>
        <v>09J</v>
      </c>
      <c r="E154" s="54">
        <f>'2009'!E32</f>
        <v>0</v>
      </c>
      <c r="F154" s="34" t="str">
        <f>'2009'!F32</f>
        <v>Sindre</v>
      </c>
      <c r="G154" s="34" t="str">
        <f>'2009'!G32</f>
        <v>Pedersen</v>
      </c>
      <c r="H154" s="34" t="str">
        <f>'2009'!H32</f>
        <v>Pileveien 15</v>
      </c>
      <c r="I154" s="34">
        <f>'2009'!I32</f>
        <v>3118</v>
      </c>
      <c r="J154" s="34" t="str">
        <f>'2009'!J32</f>
        <v>sinpedersen@yahoo.no</v>
      </c>
      <c r="K154" s="35">
        <f>'2009'!K32</f>
        <v>92239291</v>
      </c>
    </row>
    <row r="155" spans="2:11" s="38" customFormat="1" ht="15" hidden="1" customHeight="1" x14ac:dyDescent="0.25">
      <c r="B155" s="32">
        <f>'2009'!B33</f>
        <v>0</v>
      </c>
      <c r="C155" s="53">
        <f>'2009'!C33</f>
        <v>0</v>
      </c>
      <c r="D155" s="54">
        <f>'2009'!D33</f>
        <v>0</v>
      </c>
      <c r="E155" s="54">
        <f>'2009'!E33</f>
        <v>0</v>
      </c>
      <c r="F155" s="34">
        <f>'2009'!F33</f>
        <v>0</v>
      </c>
      <c r="G155" s="34">
        <f>'2009'!G33</f>
        <v>0</v>
      </c>
      <c r="H155" s="34">
        <f>'2009'!H33</f>
        <v>0</v>
      </c>
      <c r="I155" s="34">
        <f>'2009'!I33</f>
        <v>0</v>
      </c>
      <c r="J155" s="34">
        <f>'2009'!J33</f>
        <v>0</v>
      </c>
      <c r="K155" s="35">
        <f>'2009'!K33</f>
        <v>0</v>
      </c>
    </row>
    <row r="156" spans="2:11" s="38" customFormat="1" ht="15" hidden="1" customHeight="1" x14ac:dyDescent="0.25">
      <c r="B156" s="32">
        <f>'2009'!B34</f>
        <v>0</v>
      </c>
      <c r="C156" s="53">
        <f>'2009'!C34</f>
        <v>0</v>
      </c>
      <c r="D156" s="54">
        <f>'2009'!D34</f>
        <v>0</v>
      </c>
      <c r="E156" s="54">
        <f>'2009'!E34</f>
        <v>0</v>
      </c>
      <c r="F156" s="34">
        <f>'2009'!F34</f>
        <v>0</v>
      </c>
      <c r="G156" s="34">
        <f>'2009'!G34</f>
        <v>0</v>
      </c>
      <c r="H156" s="34">
        <f>'2009'!H34</f>
        <v>0</v>
      </c>
      <c r="I156" s="34">
        <f>'2009'!I34</f>
        <v>0</v>
      </c>
      <c r="J156" s="34">
        <f>'2009'!J34</f>
        <v>0</v>
      </c>
      <c r="K156" s="35">
        <f>'2009'!K34</f>
        <v>0</v>
      </c>
    </row>
    <row r="157" spans="2:11" s="38" customFormat="1" ht="15" hidden="1" customHeight="1" x14ac:dyDescent="0.25">
      <c r="B157" s="32" t="str">
        <f>'2010'!B10</f>
        <v>Trener</v>
      </c>
      <c r="C157" s="53">
        <f>'2010'!C10</f>
        <v>2010</v>
      </c>
      <c r="D157" s="54" t="str">
        <f>'2010'!D10</f>
        <v>10P1 / P2</v>
      </c>
      <c r="E157" s="54">
        <f>'2010'!E10</f>
        <v>0</v>
      </c>
      <c r="F157" s="34" t="str">
        <f>'2010'!F10</f>
        <v xml:space="preserve">Andreas </v>
      </c>
      <c r="G157" s="34" t="str">
        <f>'2010'!G10</f>
        <v>Taranrød-Wreen</v>
      </c>
      <c r="H157" s="34" t="str">
        <f>'2010'!H10</f>
        <v>Marmorveien 6</v>
      </c>
      <c r="I157" s="34">
        <f>'2010'!I10</f>
        <v>3152</v>
      </c>
      <c r="J157" s="34" t="str">
        <f>'2010'!J10</f>
        <v>Andreas.Wreen@gmail.com</v>
      </c>
      <c r="K157" s="35">
        <f>'2010'!K10</f>
        <v>40850924</v>
      </c>
    </row>
    <row r="158" spans="2:11" s="38" customFormat="1" ht="15" customHeight="1" x14ac:dyDescent="0.25">
      <c r="B158" s="32" t="str">
        <f>'2010'!B11</f>
        <v>Lagleder</v>
      </c>
      <c r="C158" s="53">
        <f>'2010'!C11</f>
        <v>2010</v>
      </c>
      <c r="D158" s="54" t="str">
        <f>'2010'!D11</f>
        <v>10P1 / P2</v>
      </c>
      <c r="E158" s="54">
        <f>'2010'!E11</f>
        <v>0</v>
      </c>
      <c r="F158" s="34" t="s">
        <v>29</v>
      </c>
      <c r="G158" s="34" t="s">
        <v>30</v>
      </c>
      <c r="H158" s="34" t="s">
        <v>31</v>
      </c>
      <c r="I158" s="34">
        <v>3152</v>
      </c>
      <c r="J158" s="34" t="str">
        <f>'2010'!J11</f>
        <v>aleksander.limkjer@gjengangeren.no</v>
      </c>
      <c r="K158" s="35" t="str">
        <f>'2010'!K11</f>
        <v>959 15 172</v>
      </c>
    </row>
    <row r="159" spans="2:11" s="38" customFormat="1" ht="15" hidden="1" customHeight="1" x14ac:dyDescent="0.25">
      <c r="B159" s="32" t="str">
        <f>'2010'!B12</f>
        <v>Trener</v>
      </c>
      <c r="C159" s="53">
        <f>'2010'!C12</f>
        <v>2010</v>
      </c>
      <c r="D159" s="54" t="str">
        <f>'2010'!D12</f>
        <v>10P1 / P2</v>
      </c>
      <c r="E159" s="54">
        <f>'2010'!E12</f>
        <v>0</v>
      </c>
      <c r="F159" s="34" t="str">
        <f>'2010'!F12</f>
        <v xml:space="preserve">Are </v>
      </c>
      <c r="G159" s="34" t="str">
        <f>'2010'!G12</f>
        <v>Wigernes Stuvøy</v>
      </c>
      <c r="H159" s="34" t="str">
        <f>'2010'!H12</f>
        <v>Hagtornveien 8</v>
      </c>
      <c r="I159" s="34">
        <f>'2010'!I12</f>
        <v>3152</v>
      </c>
      <c r="J159" s="34" t="str">
        <f>'2010'!J12</f>
        <v>astuvo@online.no</v>
      </c>
      <c r="K159" s="35" t="str">
        <f>'2010'!K12</f>
        <v xml:space="preserve">45401287	 </v>
      </c>
    </row>
    <row r="160" spans="2:11" s="38" customFormat="1" ht="15" customHeight="1" x14ac:dyDescent="0.25">
      <c r="B160" s="32" t="str">
        <f>'2010'!B13</f>
        <v>Lagleder</v>
      </c>
      <c r="C160" s="53">
        <f>'2010'!C13</f>
        <v>2010</v>
      </c>
      <c r="D160" s="54" t="str">
        <f>'2010'!D13</f>
        <v>10H1 /H2</v>
      </c>
      <c r="E160" s="54">
        <f>'2010'!E13</f>
        <v>0</v>
      </c>
      <c r="F160" s="34" t="str">
        <f>'2010'!F13</f>
        <v>Øyvind</v>
      </c>
      <c r="G160" s="34" t="str">
        <f>'2010'!G13</f>
        <v>Krapf-Sterner</v>
      </c>
      <c r="H160" s="34" t="str">
        <f>'2010'!H13</f>
        <v>Traneveien 9</v>
      </c>
      <c r="I160" s="34"/>
      <c r="J160" s="34" t="str">
        <f>'2010'!J13</f>
        <v>oyvindkrapf@gmail.com</v>
      </c>
      <c r="K160" s="35">
        <f>'2010'!K13</f>
        <v>97767267</v>
      </c>
    </row>
    <row r="161" spans="2:11" s="38" customFormat="1" ht="15" hidden="1" customHeight="1" x14ac:dyDescent="0.25">
      <c r="B161" s="32" t="str">
        <f>'2010'!B14</f>
        <v>Hjelpetrener</v>
      </c>
      <c r="C161" s="53">
        <f>'2010'!C14</f>
        <v>2010</v>
      </c>
      <c r="D161" s="54" t="str">
        <f>'2010'!D14</f>
        <v>10H1 /H2</v>
      </c>
      <c r="E161" s="54">
        <f>'2010'!E14</f>
        <v>0</v>
      </c>
      <c r="F161" s="34" t="str">
        <f>'2010'!F14</f>
        <v>Trond</v>
      </c>
      <c r="G161" s="34" t="str">
        <f>'2010'!G14</f>
        <v>Bolsø</v>
      </c>
      <c r="H161" s="34" t="str">
        <f>'2010'!H14</f>
        <v>Fagerstrandveien 7</v>
      </c>
      <c r="I161" s="34">
        <f>'2010'!I14</f>
        <v>3124</v>
      </c>
      <c r="J161" s="34" t="str">
        <f>'2010'!J14</f>
        <v>trond.bols@gmail.com</v>
      </c>
      <c r="K161" s="35">
        <f>'2010'!K14</f>
        <v>93417379</v>
      </c>
    </row>
    <row r="162" spans="2:11" s="38" customFormat="1" ht="15" customHeight="1" x14ac:dyDescent="0.25">
      <c r="B162" s="32" t="str">
        <f>'2010'!B15</f>
        <v>Lagleder</v>
      </c>
      <c r="C162" s="53">
        <f>'2010'!C15</f>
        <v>2010</v>
      </c>
      <c r="D162" s="54" t="str">
        <f>'2010'!D15</f>
        <v>10S1 / S2</v>
      </c>
      <c r="E162" s="54">
        <f>'2010'!E15</f>
        <v>0</v>
      </c>
      <c r="F162" s="66" t="s">
        <v>39</v>
      </c>
      <c r="G162" s="66" t="s">
        <v>40</v>
      </c>
      <c r="H162" s="66" t="s">
        <v>41</v>
      </c>
      <c r="I162" s="67">
        <v>3113</v>
      </c>
      <c r="J162" s="68" t="s">
        <v>42</v>
      </c>
      <c r="K162" s="67">
        <v>91877623</v>
      </c>
    </row>
    <row r="163" spans="2:11" s="38" customFormat="1" ht="15" hidden="1" customHeight="1" x14ac:dyDescent="0.25">
      <c r="B163" s="32" t="str">
        <f>'2010'!B16</f>
        <v>Hjelpetrener</v>
      </c>
      <c r="C163" s="53">
        <f>'2010'!C16</f>
        <v>2010</v>
      </c>
      <c r="D163" s="54" t="str">
        <f>'2010'!D16</f>
        <v>10S1</v>
      </c>
      <c r="E163" s="54">
        <f>'2010'!E16</f>
        <v>0</v>
      </c>
      <c r="F163" s="34" t="str">
        <f>'2010'!F16</f>
        <v>Ola</v>
      </c>
      <c r="G163" s="34" t="str">
        <f>'2010'!G16</f>
        <v>Norderhaug</v>
      </c>
      <c r="H163" s="34" t="str">
        <f>'2010'!H16</f>
        <v>Plutoveien 8B</v>
      </c>
      <c r="I163" s="34">
        <f>'2010'!I16</f>
        <v>3113</v>
      </c>
      <c r="J163" s="34" t="str">
        <f>'2010'!J16</f>
        <v>on@privatmegleren.no</v>
      </c>
      <c r="K163" s="35">
        <f>'2010'!K16</f>
        <v>47414120</v>
      </c>
    </row>
    <row r="164" spans="2:11" s="38" customFormat="1" ht="15" hidden="1" customHeight="1" x14ac:dyDescent="0.25">
      <c r="B164" s="32" t="str">
        <f>'2010'!B17</f>
        <v>Trener</v>
      </c>
      <c r="C164" s="53">
        <f>'2010'!C17</f>
        <v>2010</v>
      </c>
      <c r="D164" s="54" t="str">
        <f>'2010'!D17</f>
        <v>10S2</v>
      </c>
      <c r="E164" s="54">
        <f>'2010'!E17</f>
        <v>0</v>
      </c>
      <c r="F164" s="34" t="str">
        <f>'2010'!F17</f>
        <v>Rune</v>
      </c>
      <c r="G164" s="34" t="str">
        <f>'2010'!G17</f>
        <v>Marthins</v>
      </c>
      <c r="H164" s="34" t="str">
        <f>'2010'!H17</f>
        <v>Mispelveien 3A</v>
      </c>
      <c r="I164" s="34">
        <f>'2010'!I17</f>
        <v>3152</v>
      </c>
      <c r="J164" s="34" t="str">
        <f>'2010'!J17</f>
        <v>rune@marthins.no</v>
      </c>
      <c r="K164" s="35">
        <f>'2010'!K17</f>
        <v>99442213</v>
      </c>
    </row>
    <row r="165" spans="2:11" s="38" customFormat="1" ht="15" customHeight="1" x14ac:dyDescent="0.25">
      <c r="B165" s="32" t="str">
        <f>'2010'!B18</f>
        <v>Lagleder</v>
      </c>
      <c r="C165" s="53">
        <f>'2010'!C18</f>
        <v>2010</v>
      </c>
      <c r="D165" s="54" t="str">
        <f>'2010'!D18</f>
        <v>10R1</v>
      </c>
      <c r="E165" s="54">
        <f>'2010'!E18</f>
        <v>0</v>
      </c>
      <c r="F165" s="34" t="str">
        <f>'2010'!F18</f>
        <v xml:space="preserve">Andreas </v>
      </c>
      <c r="G165" s="34" t="str">
        <f>'2010'!G18</f>
        <v>Ødegaard</v>
      </c>
      <c r="H165" s="34" t="str">
        <f>'2010'!H18</f>
        <v>Brekketoppen 16 A</v>
      </c>
      <c r="I165" s="34">
        <f>'2010'!I18</f>
        <v>3153</v>
      </c>
      <c r="J165" s="34" t="str">
        <f>'2010'!J18</f>
        <v>flintfotball.ringshaug10@gmail.com</v>
      </c>
      <c r="K165" s="35">
        <f>'2010'!K18</f>
        <v>99203950</v>
      </c>
    </row>
    <row r="166" spans="2:11" s="38" customFormat="1" ht="15" hidden="1" customHeight="1" x14ac:dyDescent="0.25">
      <c r="B166" s="32" t="str">
        <f>'2010'!B19</f>
        <v>Trener</v>
      </c>
      <c r="C166" s="53">
        <f>'2010'!C19</f>
        <v>2010</v>
      </c>
      <c r="D166" s="54" t="str">
        <f>'2010'!D19</f>
        <v>10R1</v>
      </c>
      <c r="E166" s="54">
        <f>'2010'!E19</f>
        <v>0</v>
      </c>
      <c r="F166" s="34" t="str">
        <f>'2010'!F19</f>
        <v>Lars Vatne</v>
      </c>
      <c r="G166" s="34" t="str">
        <f>'2010'!G19</f>
        <v>Miste</v>
      </c>
      <c r="H166" s="34" t="str">
        <f>'2010'!H19</f>
        <v>Mistelteinen 67A</v>
      </c>
      <c r="I166" s="34">
        <f>'2010'!I19</f>
        <v>3154</v>
      </c>
      <c r="J166" s="34" t="str">
        <f>'2010'!J19</f>
        <v>larsvatnec@gmail.com</v>
      </c>
      <c r="K166" s="35">
        <f>'2010'!K19</f>
        <v>96869000</v>
      </c>
    </row>
    <row r="167" spans="2:11" s="38" customFormat="1" ht="15" customHeight="1" x14ac:dyDescent="0.25">
      <c r="B167" s="32" t="str">
        <f>'2010'!B20</f>
        <v>Lagleder</v>
      </c>
      <c r="C167" s="53">
        <f>'2010'!C20</f>
        <v>2010</v>
      </c>
      <c r="D167" s="54" t="str">
        <f>'2010'!D20</f>
        <v>10R2</v>
      </c>
      <c r="E167" s="54">
        <f>'2010'!E20</f>
        <v>0</v>
      </c>
      <c r="F167" s="34" t="str">
        <f>'2010'!F20</f>
        <v>Ole</v>
      </c>
      <c r="G167" s="34" t="str">
        <f>'2010'!G20</f>
        <v>Blytt</v>
      </c>
      <c r="H167" s="34" t="str">
        <f>'2010'!H20</f>
        <v>Titanveien 7A</v>
      </c>
      <c r="I167" s="34">
        <f>'2010'!I20</f>
        <v>3154</v>
      </c>
      <c r="J167" s="34" t="str">
        <f>'2010'!J20</f>
        <v>oleblytt@gmail.com</v>
      </c>
      <c r="K167" s="35">
        <f>'2010'!K20</f>
        <v>99628742</v>
      </c>
    </row>
    <row r="168" spans="2:11" s="38" customFormat="1" ht="15" customHeight="1" x14ac:dyDescent="0.25">
      <c r="B168" s="32" t="str">
        <f>'2010'!B21</f>
        <v>Lagleder</v>
      </c>
      <c r="C168" s="53">
        <f>'2010'!C21</f>
        <v>2010</v>
      </c>
      <c r="D168" s="54" t="str">
        <f>'2010'!D21</f>
        <v>10R3</v>
      </c>
      <c r="E168" s="54">
        <f>'2010'!E21</f>
        <v>0</v>
      </c>
      <c r="F168" s="34" t="str">
        <f>'2010'!F21</f>
        <v>Dann</v>
      </c>
      <c r="G168" s="34" t="str">
        <f>'2010'!G21</f>
        <v>Lauritsen</v>
      </c>
      <c r="H168" s="34" t="str">
        <f>'2010'!H21</f>
        <v>Losveien 35</v>
      </c>
      <c r="I168" s="34">
        <f>'2010'!I21</f>
        <v>3150</v>
      </c>
      <c r="J168" s="34" t="str">
        <f>'2010'!J21</f>
        <v>dl@altiboxmail.no</v>
      </c>
      <c r="K168" s="35">
        <f>'2010'!K21</f>
        <v>90669334</v>
      </c>
    </row>
    <row r="169" spans="2:11" s="38" customFormat="1" ht="15" hidden="1" customHeight="1" x14ac:dyDescent="0.25">
      <c r="B169" s="32" t="str">
        <f>'2010'!B22</f>
        <v>Trener</v>
      </c>
      <c r="C169" s="53">
        <f>'2010'!C22</f>
        <v>2010</v>
      </c>
      <c r="D169" s="54" t="str">
        <f>'2010'!D22</f>
        <v>10R2</v>
      </c>
      <c r="E169" s="54">
        <f>'2010'!E22</f>
        <v>0</v>
      </c>
      <c r="F169" s="34" t="str">
        <f>'2010'!F22</f>
        <v>Åsmund</v>
      </c>
      <c r="G169" s="34" t="str">
        <f>'2010'!G22</f>
        <v>Kalrud</v>
      </c>
      <c r="H169" s="34" t="str">
        <f>'2010'!H22</f>
        <v>Rønningmyra 34</v>
      </c>
      <c r="I169" s="34">
        <f>'2010'!I22</f>
        <v>3153</v>
      </c>
      <c r="J169" s="34" t="str">
        <f>'2010'!J22</f>
        <v>kalrud2@gmail.com</v>
      </c>
      <c r="K169" s="35">
        <f>'2010'!K22</f>
        <v>91737136</v>
      </c>
    </row>
    <row r="170" spans="2:11" s="38" customFormat="1" ht="15" hidden="1" customHeight="1" x14ac:dyDescent="0.25">
      <c r="B170" s="32" t="str">
        <f>'2010'!B23</f>
        <v>Trener</v>
      </c>
      <c r="C170" s="53">
        <f>'2010'!C23</f>
        <v>2010</v>
      </c>
      <c r="D170" s="54" t="str">
        <f>'2010'!D23</f>
        <v>10R3</v>
      </c>
      <c r="E170" s="54">
        <f>'2010'!E23</f>
        <v>0</v>
      </c>
      <c r="F170" s="34" t="str">
        <f>'2010'!F23</f>
        <v>Eirik</v>
      </c>
      <c r="G170" s="34" t="str">
        <f>'2010'!G23</f>
        <v>Bang</v>
      </c>
      <c r="H170" s="34" t="str">
        <f>'2010'!H23</f>
        <v>Briggveien 17A</v>
      </c>
      <c r="I170" s="34">
        <f>'2010'!I23</f>
        <v>3150</v>
      </c>
      <c r="J170" s="34" t="str">
        <f>'2010'!J23</f>
        <v>eirban@gmail.com</v>
      </c>
      <c r="K170" s="35">
        <f>'2010'!K23</f>
        <v>90081557</v>
      </c>
    </row>
    <row r="171" spans="2:11" s="38" customFormat="1" ht="15" hidden="1" customHeight="1" x14ac:dyDescent="0.25">
      <c r="B171" s="32" t="str">
        <f>'2010'!B24</f>
        <v>Trener</v>
      </c>
      <c r="C171" s="53">
        <f>'2010'!C24</f>
        <v>2010</v>
      </c>
      <c r="D171" s="54" t="str">
        <f>'2010'!D24</f>
        <v>10J</v>
      </c>
      <c r="E171" s="54">
        <f>'2010'!E24</f>
        <v>0</v>
      </c>
      <c r="F171" s="34" t="str">
        <f>'2010'!F24</f>
        <v xml:space="preserve">Tommy </v>
      </c>
      <c r="G171" s="34" t="str">
        <f>'2010'!G24</f>
        <v>Dahl Evensen</v>
      </c>
      <c r="H171" s="34" t="str">
        <f>'2010'!H24</f>
        <v>Fregattveien 8</v>
      </c>
      <c r="I171" s="34">
        <f>'2010'!I24</f>
        <v>3152</v>
      </c>
      <c r="J171" s="34" t="str">
        <f>'2010'!J24</f>
        <v>Tommy.evensen@manpower.no</v>
      </c>
      <c r="K171" s="35">
        <f>'2010'!K24</f>
        <v>41227281</v>
      </c>
    </row>
    <row r="172" spans="2:11" s="38" customFormat="1" ht="15" hidden="1" customHeight="1" x14ac:dyDescent="0.25">
      <c r="B172" s="32" t="str">
        <f>'2010'!B25</f>
        <v>Trener</v>
      </c>
      <c r="C172" s="53">
        <f>'2010'!C25</f>
        <v>2010</v>
      </c>
      <c r="D172" s="54" t="str">
        <f>'2010'!D25</f>
        <v>10J</v>
      </c>
      <c r="E172" s="54">
        <f>'2010'!E25</f>
        <v>0</v>
      </c>
      <c r="F172" s="34" t="str">
        <f>'2010'!F25</f>
        <v>Krister</v>
      </c>
      <c r="G172" s="34" t="str">
        <f>'2010'!G25</f>
        <v>Mossige</v>
      </c>
      <c r="H172" s="34" t="str">
        <f>'2010'!H25</f>
        <v>Sigyns Vei 2 A</v>
      </c>
      <c r="I172" s="34">
        <f>'2010'!I25</f>
        <v>3151</v>
      </c>
      <c r="J172" s="34" t="str">
        <f>'2010'!J25</f>
        <v>krister.mossige@bohus.no</v>
      </c>
      <c r="K172" s="35">
        <f>'2010'!K25</f>
        <v>95084953</v>
      </c>
    </row>
    <row r="173" spans="2:11" s="38" customFormat="1" ht="15" customHeight="1" x14ac:dyDescent="0.25">
      <c r="B173" s="32" t="str">
        <f>'2010'!B26</f>
        <v>Lagleder</v>
      </c>
      <c r="C173" s="53">
        <f>'2010'!C26</f>
        <v>2010</v>
      </c>
      <c r="D173" s="54" t="str">
        <f>'2010'!D26</f>
        <v>10J</v>
      </c>
      <c r="E173" s="54">
        <f>'2010'!E26</f>
        <v>0</v>
      </c>
      <c r="F173" s="34" t="str">
        <f>'2010'!F26</f>
        <v>Krister</v>
      </c>
      <c r="G173" s="34" t="str">
        <f>'2010'!G26</f>
        <v>Mossige</v>
      </c>
      <c r="H173" s="34" t="str">
        <f>'2010'!H26</f>
        <v>Sigyns Vei 2 A</v>
      </c>
      <c r="I173" s="34">
        <f>'2010'!I26</f>
        <v>3151</v>
      </c>
      <c r="J173" s="34" t="str">
        <f>'2010'!J26</f>
        <v>krister.mossige@bohus.no</v>
      </c>
      <c r="K173" s="35">
        <f>'2010'!K26</f>
        <v>95084953</v>
      </c>
    </row>
    <row r="174" spans="2:11" s="38" customFormat="1" ht="15" customHeight="1" x14ac:dyDescent="0.25">
      <c r="B174" s="32" t="str">
        <f>'2010'!B27</f>
        <v>Årgangskoordinator</v>
      </c>
      <c r="C174" s="53">
        <f>'2010'!C27</f>
        <v>2010</v>
      </c>
      <c r="D174" s="54">
        <f>'2010'!D27</f>
        <v>2010</v>
      </c>
      <c r="E174" s="54">
        <f>'2010'!E27</f>
        <v>0</v>
      </c>
      <c r="F174" s="34" t="str">
        <f>'2010'!F27</f>
        <v xml:space="preserve">Andreas </v>
      </c>
      <c r="G174" s="34" t="str">
        <f>'2010'!G27</f>
        <v>Ødegaard</v>
      </c>
      <c r="H174" s="34" t="str">
        <f>'2010'!H27</f>
        <v>Brekketoppen 16 A</v>
      </c>
      <c r="I174" s="34">
        <f>'2010'!I27</f>
        <v>3153</v>
      </c>
      <c r="J174" s="34" t="str">
        <f>'2010'!J27</f>
        <v>flintfotball.ringshaug10@gmail.com</v>
      </c>
      <c r="K174" s="35">
        <f>'2010'!K27</f>
        <v>99203950</v>
      </c>
    </row>
    <row r="175" spans="2:11" s="38" customFormat="1" ht="15" hidden="1" customHeight="1" x14ac:dyDescent="0.25">
      <c r="B175" s="32" t="str">
        <f>'2010'!B28</f>
        <v>Hjelpetrener</v>
      </c>
      <c r="C175" s="53">
        <f>'2010'!C28</f>
        <v>2010</v>
      </c>
      <c r="D175" s="54" t="str">
        <f>'2010'!D28</f>
        <v>10H1 /H2</v>
      </c>
      <c r="E175" s="54">
        <f>'2010'!E28</f>
        <v>0</v>
      </c>
      <c r="F175" s="34" t="str">
        <f>'2010'!F28</f>
        <v>Tore</v>
      </c>
      <c r="G175" s="34" t="str">
        <f>'2010'!G28</f>
        <v>Holtan</v>
      </c>
      <c r="H175" s="34" t="str">
        <f>'2010'!H28</f>
        <v>Kloppgata 6</v>
      </c>
      <c r="I175" s="34">
        <f>'2010'!I28</f>
        <v>3124</v>
      </c>
      <c r="J175" s="34" t="str">
        <f>'2010'!J28</f>
        <v>toremh@gmail.com</v>
      </c>
      <c r="K175" s="35">
        <f>'2010'!K28</f>
        <v>92491997</v>
      </c>
    </row>
    <row r="176" spans="2:11" s="38" customFormat="1" ht="15" hidden="1" customHeight="1" x14ac:dyDescent="0.25">
      <c r="B176" s="32" t="str">
        <f>'2010'!B29</f>
        <v>Hjelpetrener</v>
      </c>
      <c r="C176" s="53">
        <f>'2010'!C29</f>
        <v>2010</v>
      </c>
      <c r="D176" s="54" t="str">
        <f>'2010'!D29</f>
        <v>10H1 /H2</v>
      </c>
      <c r="E176" s="54">
        <f>'2010'!E29</f>
        <v>0</v>
      </c>
      <c r="F176" s="34" t="str">
        <f>'2010'!F29</f>
        <v>Terje</v>
      </c>
      <c r="G176" s="34" t="str">
        <f>'2010'!G29</f>
        <v>Henden</v>
      </c>
      <c r="H176" s="34" t="str">
        <f>'2010'!H29</f>
        <v>Tangenveien 16</v>
      </c>
      <c r="I176" s="34">
        <f>'2010'!I29</f>
        <v>3124</v>
      </c>
      <c r="J176" s="34" t="str">
        <f>'2010'!J29</f>
        <v xml:space="preserve">terhend@gmail.com </v>
      </c>
      <c r="K176" s="35">
        <f>'2010'!K29</f>
        <v>98648351</v>
      </c>
    </row>
    <row r="177" spans="2:11" s="38" customFormat="1" ht="15" hidden="1" customHeight="1" x14ac:dyDescent="0.25">
      <c r="B177" s="32" t="str">
        <f>'2010'!B30</f>
        <v>Trener</v>
      </c>
      <c r="C177" s="53">
        <f>'2010'!C30</f>
        <v>2010</v>
      </c>
      <c r="D177" s="54" t="str">
        <f>'2010'!D30</f>
        <v>10P1 / P2</v>
      </c>
      <c r="E177" s="54">
        <f>'2010'!E30</f>
        <v>0</v>
      </c>
      <c r="F177" s="34" t="str">
        <f>'2010'!F30</f>
        <v>Haakon </v>
      </c>
      <c r="G177" s="34" t="str">
        <f>'2010'!G30</f>
        <v>Aashammer</v>
      </c>
      <c r="H177" s="34">
        <f>'2010'!H30</f>
        <v>0</v>
      </c>
      <c r="I177" s="34">
        <f>'2010'!I30</f>
        <v>0</v>
      </c>
      <c r="J177" s="34" t="str">
        <f>'2010'!J30</f>
        <v>haa@ingserv.no</v>
      </c>
      <c r="K177" s="35">
        <f>'2010'!K30</f>
        <v>92418628</v>
      </c>
    </row>
    <row r="178" spans="2:11" s="38" customFormat="1" ht="15" hidden="1" customHeight="1" x14ac:dyDescent="0.25">
      <c r="B178" s="32">
        <f>'2010'!B31</f>
        <v>0</v>
      </c>
      <c r="C178" s="53">
        <f>'2010'!C31</f>
        <v>0</v>
      </c>
      <c r="D178" s="54">
        <f>'2010'!D31</f>
        <v>0</v>
      </c>
      <c r="E178" s="54">
        <f>'2010'!E31</f>
        <v>0</v>
      </c>
      <c r="F178" s="34">
        <f>'2010'!F31</f>
        <v>0</v>
      </c>
      <c r="G178" s="34">
        <f>'2010'!G31</f>
        <v>0</v>
      </c>
      <c r="H178" s="34">
        <f>'2010'!H31</f>
        <v>0</v>
      </c>
      <c r="I178" s="34">
        <f>'2010'!I31</f>
        <v>0</v>
      </c>
      <c r="J178" s="34">
        <f>'2010'!J31</f>
        <v>0</v>
      </c>
      <c r="K178" s="35">
        <f>'2010'!K31</f>
        <v>0</v>
      </c>
    </row>
    <row r="179" spans="2:11" s="38" customFormat="1" ht="15" hidden="1" customHeight="1" x14ac:dyDescent="0.25">
      <c r="B179" s="32">
        <f>'2010'!B32</f>
        <v>0</v>
      </c>
      <c r="C179" s="53">
        <f>'2010'!C32</f>
        <v>0</v>
      </c>
      <c r="D179" s="54">
        <f>'2010'!D32</f>
        <v>0</v>
      </c>
      <c r="E179" s="54">
        <f>'2010'!E32</f>
        <v>0</v>
      </c>
      <c r="F179" s="34">
        <f>'2010'!F32</f>
        <v>0</v>
      </c>
      <c r="G179" s="34">
        <f>'2010'!G32</f>
        <v>0</v>
      </c>
      <c r="H179" s="34">
        <f>'2010'!H32</f>
        <v>0</v>
      </c>
      <c r="I179" s="34">
        <f>'2010'!I32</f>
        <v>0</v>
      </c>
      <c r="J179" s="34">
        <f>'2010'!J32</f>
        <v>0</v>
      </c>
      <c r="K179" s="35">
        <f>'2010'!K32</f>
        <v>0</v>
      </c>
    </row>
    <row r="180" spans="2:11" s="38" customFormat="1" ht="15" hidden="1" customHeight="1" x14ac:dyDescent="0.25">
      <c r="B180" s="32">
        <f>'2010'!B33</f>
        <v>0</v>
      </c>
      <c r="C180" s="53">
        <f>'2010'!C33</f>
        <v>0</v>
      </c>
      <c r="D180" s="54">
        <f>'2010'!D33</f>
        <v>0</v>
      </c>
      <c r="E180" s="54">
        <f>'2010'!E33</f>
        <v>0</v>
      </c>
      <c r="F180" s="34">
        <f>'2010'!F33</f>
        <v>0</v>
      </c>
      <c r="G180" s="34">
        <f>'2010'!G33</f>
        <v>0</v>
      </c>
      <c r="H180" s="34">
        <f>'2010'!H33</f>
        <v>0</v>
      </c>
      <c r="I180" s="34">
        <f>'2010'!I33</f>
        <v>0</v>
      </c>
      <c r="J180" s="34">
        <f>'2010'!J33</f>
        <v>0</v>
      </c>
      <c r="K180" s="35">
        <f>'2010'!K33</f>
        <v>0</v>
      </c>
    </row>
    <row r="181" spans="2:11" s="38" customFormat="1" ht="15" hidden="1" customHeight="1" x14ac:dyDescent="0.25">
      <c r="B181" s="32">
        <f>'2010'!B34</f>
        <v>0</v>
      </c>
      <c r="C181" s="53">
        <f>'2010'!C34</f>
        <v>0</v>
      </c>
      <c r="D181" s="54">
        <f>'2010'!D34</f>
        <v>0</v>
      </c>
      <c r="E181" s="54">
        <f>'2010'!E34</f>
        <v>0</v>
      </c>
      <c r="F181" s="34">
        <f>'2010'!F34</f>
        <v>0</v>
      </c>
      <c r="G181" s="34">
        <f>'2010'!G34</f>
        <v>0</v>
      </c>
      <c r="H181" s="34">
        <f>'2010'!H34</f>
        <v>0</v>
      </c>
      <c r="I181" s="34">
        <f>'2010'!I34</f>
        <v>0</v>
      </c>
      <c r="J181" s="34">
        <f>'2010'!J34</f>
        <v>0</v>
      </c>
      <c r="K181" s="35">
        <f>'2010'!K34</f>
        <v>0</v>
      </c>
    </row>
  </sheetData>
  <autoFilter ref="B5:D181">
    <filterColumn colId="0">
      <filters>
        <filter val="Lagleder"/>
        <filter val="Årgangskoordinator"/>
      </filters>
    </filterColumn>
    <filterColumn colId="1">
      <filters>
        <filter val="2005"/>
        <filter val="2006"/>
        <filter val="2007"/>
        <filter val="2008"/>
        <filter val="2009"/>
        <filter val="2010"/>
      </filters>
    </filterColumn>
    <sortState ref="B6:D181">
      <sortCondition ref="B5:B181"/>
    </sortState>
  </autoFilter>
  <mergeCells count="1">
    <mergeCell ref="F4:K4"/>
  </mergeCells>
  <hyperlinks>
    <hyperlink ref="J89" r:id="rId1"/>
    <hyperlink ref="J63" r:id="rId2" display="mailto:barbromartinsen@hotmail.com"/>
    <hyperlink ref="J86" r:id="rId3" display="mailto:hoksroed@hotmail.com"/>
    <hyperlink ref="J59" r:id="rId4"/>
  </hyperlinks>
  <pageMargins left="0.7" right="0.7" top="0.75" bottom="0.75" header="0.3" footer="0.3"/>
  <pageSetup paperSize="9" orientation="portrait"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D28" sqref="D28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2007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[4]Lagledelse!C5</f>
        <v>42651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[4]Lagledelse!B10</f>
        <v>Årgangskoordinator</v>
      </c>
      <c r="C10" s="28">
        <f t="shared" ref="C10:C34" si="0">IF(OR(B10="Hovedtrener",B10="Årgangskoordinator",B10="Lagleder",B10="Trener",B10="Hjelpetrener"),$C$4,0)</f>
        <v>2007</v>
      </c>
      <c r="D10" s="33">
        <f>[4]Lagledelse!C10</f>
        <v>0</v>
      </c>
      <c r="E10" s="26"/>
      <c r="F10" s="34">
        <f>[4]Lagledelse!E10</f>
        <v>0</v>
      </c>
      <c r="G10" s="34">
        <f>[4]Lagledelse!F10</f>
        <v>0</v>
      </c>
      <c r="H10" s="34">
        <f>[4]Lagledelse!G10</f>
        <v>0</v>
      </c>
      <c r="I10" s="35">
        <f>[4]Lagledelse!H10</f>
        <v>0</v>
      </c>
      <c r="J10" s="34">
        <f>[4]Lagledelse!I10</f>
        <v>0</v>
      </c>
      <c r="K10" s="35">
        <f>[4]Lagledelse!J10</f>
        <v>0</v>
      </c>
      <c r="L10" s="36">
        <f>[4]Lagledelse!K10</f>
        <v>0</v>
      </c>
      <c r="M10" s="28"/>
      <c r="N10" s="37">
        <f>[4]Lagledelse!M10</f>
        <v>0</v>
      </c>
      <c r="O10" s="34">
        <f>[4]Lagledelse!N10</f>
        <v>0</v>
      </c>
      <c r="P10" s="34">
        <f>[4]Lagledelse!O10</f>
        <v>0</v>
      </c>
      <c r="Q10" s="34">
        <f>[4]Lagledelse!P10</f>
        <v>0</v>
      </c>
      <c r="R10" s="37">
        <f>[4]Lagledelse!Q10</f>
        <v>0</v>
      </c>
      <c r="S10" s="34">
        <f>[4]Lagledelse!R10</f>
        <v>0</v>
      </c>
      <c r="T10" s="34">
        <f>[4]Lagledelse!S10</f>
        <v>0</v>
      </c>
    </row>
    <row r="11" spans="2:20" s="38" customFormat="1" ht="15" customHeight="1" x14ac:dyDescent="0.25">
      <c r="B11" s="32" t="str">
        <f>[4]Lagledelse!B11</f>
        <v>Lagleder</v>
      </c>
      <c r="C11" s="28">
        <f t="shared" si="0"/>
        <v>2007</v>
      </c>
      <c r="D11" s="33" t="str">
        <f>[4]Lagledelse!C11</f>
        <v>07S</v>
      </c>
      <c r="E11" s="26"/>
      <c r="F11" s="34" t="str">
        <f>[4]Lagledelse!E11</f>
        <v>Desiré</v>
      </c>
      <c r="G11" s="34" t="str">
        <f>[4]Lagledelse!F11</f>
        <v>Aguilar-Theigler</v>
      </c>
      <c r="H11" s="34" t="str">
        <f>[4]Lagledelse!G11</f>
        <v>Kamfjordveien 3</v>
      </c>
      <c r="I11" s="35">
        <f>[4]Lagledelse!H11</f>
        <v>3154</v>
      </c>
      <c r="J11" s="34" t="str">
        <f>[4]Lagledelse!I11</f>
        <v>desaguthe@gmail.com</v>
      </c>
      <c r="K11" s="35">
        <f>[4]Lagledelse!J11</f>
        <v>98058634</v>
      </c>
      <c r="L11" s="36" t="str">
        <f>[4]Lagledelse!K11</f>
        <v>16.08.80</v>
      </c>
      <c r="M11" s="28"/>
      <c r="N11" s="37">
        <f>[4]Lagledelse!M11</f>
        <v>42095</v>
      </c>
      <c r="O11" s="34">
        <f>[4]Lagledelse!N11</f>
        <v>2015</v>
      </c>
      <c r="P11" s="34">
        <f>[4]Lagledelse!O11</f>
        <v>0</v>
      </c>
      <c r="Q11" s="34">
        <f>[4]Lagledelse!P11</f>
        <v>0</v>
      </c>
      <c r="R11" s="37">
        <f>[4]Lagledelse!Q11</f>
        <v>0</v>
      </c>
      <c r="S11" s="34">
        <f>[4]Lagledelse!R11</f>
        <v>0</v>
      </c>
      <c r="T11" s="34">
        <f>[4]Lagledelse!S11</f>
        <v>0</v>
      </c>
    </row>
    <row r="12" spans="2:20" s="39" customFormat="1" ht="15" customHeight="1" x14ac:dyDescent="0.25">
      <c r="B12" s="32" t="str">
        <f>[4]Lagledelse!B12</f>
        <v>Trener</v>
      </c>
      <c r="C12" s="28">
        <f t="shared" si="0"/>
        <v>2007</v>
      </c>
      <c r="D12" s="33" t="str">
        <f>[4]Lagledelse!C12</f>
        <v>07S1</v>
      </c>
      <c r="E12" s="26"/>
      <c r="F12" s="34" t="str">
        <f>[4]Lagledelse!E12</f>
        <v>Tommy Smits</v>
      </c>
      <c r="G12" s="34" t="str">
        <f>[4]Lagledelse!F12</f>
        <v>Pedersen</v>
      </c>
      <c r="H12" s="34" t="str">
        <f>[4]Lagledelse!G12</f>
        <v>Linnomstien 1A</v>
      </c>
      <c r="I12" s="35">
        <f>[4]Lagledelse!H12</f>
        <v>3114</v>
      </c>
      <c r="J12" s="34" t="str">
        <f>[4]Lagledelse!I12</f>
        <v>tommy@wke.no</v>
      </c>
      <c r="K12" s="35">
        <f>[4]Lagledelse!J12</f>
        <v>92897903</v>
      </c>
      <c r="L12" s="36" t="str">
        <f>[4]Lagledelse!K12</f>
        <v>22.02.76</v>
      </c>
      <c r="M12" s="28"/>
      <c r="N12" s="37">
        <f>[4]Lagledelse!M12</f>
        <v>0</v>
      </c>
      <c r="O12" s="34">
        <f>[4]Lagledelse!N12</f>
        <v>2014</v>
      </c>
      <c r="P12" s="34">
        <f>[4]Lagledelse!O12</f>
        <v>0</v>
      </c>
      <c r="Q12" s="34">
        <f>[4]Lagledelse!P12</f>
        <v>0</v>
      </c>
      <c r="R12" s="37">
        <f>[4]Lagledelse!Q12</f>
        <v>0</v>
      </c>
      <c r="S12" s="34">
        <f>[4]Lagledelse!R12</f>
        <v>0</v>
      </c>
      <c r="T12" s="34">
        <f>[4]Lagledelse!S12</f>
        <v>0</v>
      </c>
    </row>
    <row r="13" spans="2:20" s="39" customFormat="1" ht="15" customHeight="1" x14ac:dyDescent="0.25">
      <c r="B13" s="32" t="str">
        <f>[4]Lagledelse!B13</f>
        <v>Trener</v>
      </c>
      <c r="C13" s="28">
        <f t="shared" si="0"/>
        <v>2007</v>
      </c>
      <c r="D13" s="33" t="str">
        <f>[4]Lagledelse!C13</f>
        <v>07S2</v>
      </c>
      <c r="E13" s="26"/>
      <c r="F13" s="34" t="str">
        <f>[4]Lagledelse!E13</f>
        <v>Steffen</v>
      </c>
      <c r="G13" s="34" t="str">
        <f>[4]Lagledelse!F13</f>
        <v>Falck-Antonsen</v>
      </c>
      <c r="H13" s="34" t="str">
        <f>[4]Lagledelse!G13</f>
        <v>Olsrødsvingen 62</v>
      </c>
      <c r="I13" s="35">
        <f>[4]Lagledelse!H13</f>
        <v>3150</v>
      </c>
      <c r="J13" s="34" t="str">
        <f>[4]Lagledelse!I13</f>
        <v>steffen@santex.as</v>
      </c>
      <c r="K13" s="35">
        <f>[4]Lagledelse!J13</f>
        <v>45457000</v>
      </c>
      <c r="L13" s="36" t="str">
        <f>[4]Lagledelse!K13</f>
        <v>24.04.88</v>
      </c>
      <c r="M13" s="28"/>
      <c r="N13" s="37">
        <f>[4]Lagledelse!M13</f>
        <v>0</v>
      </c>
      <c r="O13" s="34">
        <f>[4]Lagledelse!N13</f>
        <v>0</v>
      </c>
      <c r="P13" s="34">
        <f>[4]Lagledelse!O13</f>
        <v>0</v>
      </c>
      <c r="Q13" s="34">
        <f>[4]Lagledelse!P13</f>
        <v>0</v>
      </c>
      <c r="R13" s="37">
        <f>[4]Lagledelse!Q13</f>
        <v>0</v>
      </c>
      <c r="S13" s="34">
        <f>[4]Lagledelse!R13</f>
        <v>0</v>
      </c>
      <c r="T13" s="34">
        <f>[4]Lagledelse!S13</f>
        <v>0</v>
      </c>
    </row>
    <row r="14" spans="2:20" s="39" customFormat="1" ht="15" customHeight="1" x14ac:dyDescent="0.25">
      <c r="B14" s="32" t="str">
        <f>[4]Lagledelse!B14</f>
        <v>Lagleder</v>
      </c>
      <c r="C14" s="28">
        <f t="shared" si="0"/>
        <v>2007</v>
      </c>
      <c r="D14" s="33" t="str">
        <f>[4]Lagledelse!C14</f>
        <v>07H</v>
      </c>
      <c r="E14" s="26"/>
      <c r="F14" s="34" t="str">
        <f>[4]Lagledelse!E14</f>
        <v>Harald</v>
      </c>
      <c r="G14" s="34" t="str">
        <f>[4]Lagledelse!F14</f>
        <v>Sommerseth</v>
      </c>
      <c r="H14" s="34" t="str">
        <f>[4]Lagledelse!G14</f>
        <v>Nedre Vargvei 6</v>
      </c>
      <c r="I14" s="35">
        <f>[4]Lagledelse!H14</f>
        <v>3124</v>
      </c>
      <c r="J14" s="34" t="str">
        <f>[4]Lagledelse!I14</f>
        <v>haralds@gmail.com</v>
      </c>
      <c r="K14" s="35">
        <f>[4]Lagledelse!J14</f>
        <v>97678199</v>
      </c>
      <c r="L14" s="36" t="str">
        <f>[4]Lagledelse!K14</f>
        <v>14.07.73</v>
      </c>
      <c r="M14" s="28"/>
      <c r="N14" s="37">
        <f>[4]Lagledelse!M14</f>
        <v>0</v>
      </c>
      <c r="O14" s="34">
        <f>[4]Lagledelse!N14</f>
        <v>0</v>
      </c>
      <c r="P14" s="34">
        <f>[4]Lagledelse!O14</f>
        <v>0</v>
      </c>
      <c r="Q14" s="34">
        <f>[4]Lagledelse!P14</f>
        <v>0</v>
      </c>
      <c r="R14" s="37">
        <f>[4]Lagledelse!Q14</f>
        <v>0</v>
      </c>
      <c r="S14" s="34">
        <f>[4]Lagledelse!R14</f>
        <v>0</v>
      </c>
      <c r="T14" s="34">
        <f>[4]Lagledelse!S14</f>
        <v>0</v>
      </c>
    </row>
    <row r="15" spans="2:20" s="39" customFormat="1" ht="15" customHeight="1" x14ac:dyDescent="0.25">
      <c r="B15" s="32" t="str">
        <f>[4]Lagledelse!B15</f>
        <v>Trener</v>
      </c>
      <c r="C15" s="28">
        <f t="shared" si="0"/>
        <v>2007</v>
      </c>
      <c r="D15" s="33" t="str">
        <f>[4]Lagledelse!C15</f>
        <v>07H</v>
      </c>
      <c r="E15" s="26"/>
      <c r="F15" s="34" t="str">
        <f>[4]Lagledelse!E15</f>
        <v>Lars</v>
      </c>
      <c r="G15" s="34" t="str">
        <f>[4]Lagledelse!F15</f>
        <v>Berg</v>
      </c>
      <c r="H15" s="34" t="str">
        <f>[4]Lagledelse!G15</f>
        <v>Narverødeien 59A</v>
      </c>
      <c r="I15" s="35">
        <f>[4]Lagledelse!H15</f>
        <v>3124</v>
      </c>
      <c r="J15" s="34" t="str">
        <f>[4]Lagledelse!I15</f>
        <v>larsfb@gmail.com</v>
      </c>
      <c r="K15" s="35">
        <f>[4]Lagledelse!J15</f>
        <v>91758977</v>
      </c>
      <c r="L15" s="36" t="str">
        <f>[4]Lagledelse!K15</f>
        <v>03.01.78</v>
      </c>
      <c r="M15" s="28"/>
      <c r="N15" s="37">
        <f>[4]Lagledelse!M15</f>
        <v>0</v>
      </c>
      <c r="O15" s="34">
        <f>[4]Lagledelse!N15</f>
        <v>0</v>
      </c>
      <c r="P15" s="34">
        <f>[4]Lagledelse!O15</f>
        <v>0</v>
      </c>
      <c r="Q15" s="34">
        <f>[4]Lagledelse!P15</f>
        <v>0</v>
      </c>
      <c r="R15" s="37">
        <f>[4]Lagledelse!Q15</f>
        <v>0</v>
      </c>
      <c r="S15" s="34">
        <f>[4]Lagledelse!R15</f>
        <v>0</v>
      </c>
      <c r="T15" s="34">
        <f>[4]Lagledelse!S15</f>
        <v>0</v>
      </c>
    </row>
    <row r="16" spans="2:20" s="39" customFormat="1" ht="15" customHeight="1" x14ac:dyDescent="0.25">
      <c r="B16" s="32" t="str">
        <f>[4]Lagledelse!B16</f>
        <v>Hjelpetrener</v>
      </c>
      <c r="C16" s="28">
        <f t="shared" si="0"/>
        <v>2007</v>
      </c>
      <c r="D16" s="33" t="str">
        <f>[4]Lagledelse!C16</f>
        <v>07H</v>
      </c>
      <c r="E16" s="26"/>
      <c r="F16" s="34" t="str">
        <f>[4]Lagledelse!E16</f>
        <v>Eirik</v>
      </c>
      <c r="G16" s="34" t="str">
        <f>[4]Lagledelse!F16</f>
        <v>Stenersen</v>
      </c>
      <c r="H16" s="34">
        <f>[4]Lagledelse!G16</f>
        <v>0</v>
      </c>
      <c r="I16" s="35">
        <f>[4]Lagledelse!H16</f>
        <v>0</v>
      </c>
      <c r="J16" s="34" t="str">
        <f>[4]Lagledelse!I16</f>
        <v>eirik@jobblink.no</v>
      </c>
      <c r="K16" s="35">
        <f>[4]Lagledelse!J16</f>
        <v>85852228</v>
      </c>
      <c r="L16" s="36">
        <f>[4]Lagledelse!K16</f>
        <v>0</v>
      </c>
      <c r="M16" s="28"/>
      <c r="N16" s="37">
        <f>[4]Lagledelse!M16</f>
        <v>0</v>
      </c>
      <c r="O16" s="34">
        <f>[4]Lagledelse!N16</f>
        <v>0</v>
      </c>
      <c r="P16" s="34">
        <f>[4]Lagledelse!O16</f>
        <v>0</v>
      </c>
      <c r="Q16" s="34">
        <f>[4]Lagledelse!P16</f>
        <v>0</v>
      </c>
      <c r="R16" s="37">
        <f>[4]Lagledelse!Q16</f>
        <v>0</v>
      </c>
      <c r="S16" s="34">
        <f>[4]Lagledelse!R16</f>
        <v>0</v>
      </c>
      <c r="T16" s="34">
        <f>[4]Lagledelse!S16</f>
        <v>0</v>
      </c>
    </row>
    <row r="17" spans="2:20" s="39" customFormat="1" ht="15" customHeight="1" x14ac:dyDescent="0.25">
      <c r="B17" s="32" t="str">
        <f>[4]Lagledelse!B17</f>
        <v>Lagleder</v>
      </c>
      <c r="C17" s="28">
        <f t="shared" si="0"/>
        <v>2007</v>
      </c>
      <c r="D17" s="33" t="str">
        <f>[4]Lagledelse!C17</f>
        <v>07J</v>
      </c>
      <c r="E17" s="26"/>
      <c r="F17" s="34" t="str">
        <f>[4]Lagledelse!E17</f>
        <v>Trond</v>
      </c>
      <c r="G17" s="34" t="str">
        <f>[4]Lagledelse!F17</f>
        <v>Fugleberg</v>
      </c>
      <c r="H17" s="34" t="str">
        <f>[4]Lagledelse!G17</f>
        <v>Hummervn. 12B</v>
      </c>
      <c r="I17" s="35">
        <f>[4]Lagledelse!H17</f>
        <v>3154</v>
      </c>
      <c r="J17" s="34" t="str">
        <f>[4]Lagledelse!I17</f>
        <v>trond.fugleberg@gmail.com</v>
      </c>
      <c r="K17" s="35">
        <f>[4]Lagledelse!J17</f>
        <v>91119235</v>
      </c>
      <c r="L17" s="36">
        <f>[4]Lagledelse!K17</f>
        <v>26850</v>
      </c>
      <c r="M17" s="28"/>
      <c r="N17" s="37">
        <f>[4]Lagledelse!M17</f>
        <v>0</v>
      </c>
      <c r="O17" s="34">
        <f>[4]Lagledelse!N17</f>
        <v>0</v>
      </c>
      <c r="P17" s="34">
        <f>[4]Lagledelse!O17</f>
        <v>0</v>
      </c>
      <c r="Q17" s="34">
        <f>[4]Lagledelse!P17</f>
        <v>0</v>
      </c>
      <c r="R17" s="37">
        <f>[4]Lagledelse!Q17</f>
        <v>0</v>
      </c>
      <c r="S17" s="34">
        <f>[4]Lagledelse!R17</f>
        <v>0</v>
      </c>
      <c r="T17" s="34">
        <f>[4]Lagledelse!S17</f>
        <v>0</v>
      </c>
    </row>
    <row r="18" spans="2:20" s="39" customFormat="1" ht="15" customHeight="1" x14ac:dyDescent="0.25">
      <c r="B18" s="32" t="str">
        <f>[4]Lagledelse!B18</f>
        <v>Trener</v>
      </c>
      <c r="C18" s="28">
        <f t="shared" si="0"/>
        <v>2007</v>
      </c>
      <c r="D18" s="33" t="str">
        <f>[4]Lagledelse!C18</f>
        <v>07J</v>
      </c>
      <c r="E18" s="26"/>
      <c r="F18" s="34" t="str">
        <f>[4]Lagledelse!E18</f>
        <v>Anders</v>
      </c>
      <c r="G18" s="34" t="str">
        <f>[4]Lagledelse!F18</f>
        <v>Skarbøvik</v>
      </c>
      <c r="H18" s="34" t="str">
        <f>[4]Lagledelse!G18</f>
        <v>Gaupevn. 2</v>
      </c>
      <c r="I18" s="35">
        <f>[4]Lagledelse!H18</f>
        <v>3124</v>
      </c>
      <c r="J18" s="34" t="str">
        <f>[4]Lagledelse!I18</f>
        <v>anders_skarbovik@hotmail.com</v>
      </c>
      <c r="K18" s="35">
        <f>[4]Lagledelse!J18</f>
        <v>97177435</v>
      </c>
      <c r="L18" s="36">
        <f>[4]Lagledelse!K18</f>
        <v>28213</v>
      </c>
      <c r="M18" s="28"/>
      <c r="N18" s="37">
        <f>[4]Lagledelse!M18</f>
        <v>0</v>
      </c>
      <c r="O18" s="34">
        <f>[4]Lagledelse!N18</f>
        <v>0</v>
      </c>
      <c r="P18" s="34">
        <f>[4]Lagledelse!O18</f>
        <v>0</v>
      </c>
      <c r="Q18" s="34">
        <f>[4]Lagledelse!P18</f>
        <v>0</v>
      </c>
      <c r="R18" s="37">
        <f>[4]Lagledelse!Q18</f>
        <v>0</v>
      </c>
      <c r="S18" s="34">
        <f>[4]Lagledelse!R18</f>
        <v>0</v>
      </c>
      <c r="T18" s="34">
        <f>[4]Lagledelse!S18</f>
        <v>0</v>
      </c>
    </row>
    <row r="19" spans="2:20" s="39" customFormat="1" ht="15" customHeight="1" x14ac:dyDescent="0.25">
      <c r="B19" s="32" t="str">
        <f>[4]Lagledelse!B19</f>
        <v>Trener</v>
      </c>
      <c r="C19" s="28">
        <f t="shared" si="0"/>
        <v>2007</v>
      </c>
      <c r="D19" s="33" t="str">
        <f>[4]Lagledelse!C19</f>
        <v>07J</v>
      </c>
      <c r="E19" s="26"/>
      <c r="F19" s="34" t="str">
        <f>[4]Lagledelse!E19</f>
        <v>Rune</v>
      </c>
      <c r="G19" s="34" t="str">
        <f>[4]Lagledelse!F19</f>
        <v>Bing-Jonsson</v>
      </c>
      <c r="H19" s="34" t="str">
        <f>[4]Lagledelse!G19</f>
        <v>Bruksbakken 9</v>
      </c>
      <c r="I19" s="35">
        <f>[4]Lagledelse!H19</f>
        <v>3150</v>
      </c>
      <c r="J19" s="34" t="str">
        <f>[4]Lagledelse!I19</f>
        <v>runejons@hotmail.com</v>
      </c>
      <c r="K19" s="35">
        <f>[4]Lagledelse!J19</f>
        <v>95207028</v>
      </c>
      <c r="L19" s="36">
        <f>[4]Lagledelse!K19</f>
        <v>25412</v>
      </c>
      <c r="M19" s="28"/>
      <c r="N19" s="37">
        <f>[4]Lagledelse!M19</f>
        <v>0</v>
      </c>
      <c r="O19" s="34">
        <f>[4]Lagledelse!N19</f>
        <v>0</v>
      </c>
      <c r="P19" s="34">
        <f>[4]Lagledelse!O19</f>
        <v>0</v>
      </c>
      <c r="Q19" s="34">
        <f>[4]Lagledelse!P19</f>
        <v>0</v>
      </c>
      <c r="R19" s="37">
        <f>[4]Lagledelse!Q19</f>
        <v>0</v>
      </c>
      <c r="S19" s="34">
        <f>[4]Lagledelse!R19</f>
        <v>0</v>
      </c>
      <c r="T19" s="34">
        <f>[4]Lagledelse!S19</f>
        <v>0</v>
      </c>
    </row>
    <row r="20" spans="2:20" s="39" customFormat="1" ht="15" customHeight="1" x14ac:dyDescent="0.25">
      <c r="B20" s="32" t="str">
        <f>[4]Lagledelse!B20</f>
        <v>Trener</v>
      </c>
      <c r="C20" s="28">
        <f t="shared" si="0"/>
        <v>2007</v>
      </c>
      <c r="D20" s="33" t="str">
        <f>[4]Lagledelse!C20</f>
        <v>07J</v>
      </c>
      <c r="E20" s="26"/>
      <c r="F20" s="34" t="str">
        <f>[4]Lagledelse!E20</f>
        <v>Tove</v>
      </c>
      <c r="G20" s="34" t="str">
        <f>[4]Lagledelse!F20</f>
        <v>Skatvedt-Bay</v>
      </c>
      <c r="H20" s="34" t="str">
        <f>[4]Lagledelse!G20</f>
        <v>Strandbakken 22</v>
      </c>
      <c r="I20" s="35">
        <f>[4]Lagledelse!H20</f>
        <v>3124</v>
      </c>
      <c r="J20" s="34" t="str">
        <f>[4]Lagledelse!I20</f>
        <v>tove@vitalkost.no</v>
      </c>
      <c r="K20" s="35">
        <f>[4]Lagledelse!J20</f>
        <v>99541885</v>
      </c>
      <c r="L20" s="36">
        <f>[4]Lagledelse!K20</f>
        <v>27239</v>
      </c>
      <c r="M20" s="28"/>
      <c r="N20" s="37">
        <f>[4]Lagledelse!M20</f>
        <v>0</v>
      </c>
      <c r="O20" s="34">
        <f>[4]Lagledelse!N20</f>
        <v>0</v>
      </c>
      <c r="P20" s="34">
        <f>[4]Lagledelse!O20</f>
        <v>0</v>
      </c>
      <c r="Q20" s="34">
        <f>[4]Lagledelse!P20</f>
        <v>0</v>
      </c>
      <c r="R20" s="37">
        <f>[4]Lagledelse!Q20</f>
        <v>0</v>
      </c>
      <c r="S20" s="34">
        <f>[4]Lagledelse!R20</f>
        <v>0</v>
      </c>
      <c r="T20" s="34">
        <f>[4]Lagledelse!S20</f>
        <v>0</v>
      </c>
    </row>
    <row r="21" spans="2:20" s="39" customFormat="1" ht="15" customHeight="1" x14ac:dyDescent="0.25">
      <c r="B21" s="32" t="str">
        <f>[4]Lagledelse!B21</f>
        <v>Hovedtrener</v>
      </c>
      <c r="C21" s="28">
        <f t="shared" si="0"/>
        <v>2007</v>
      </c>
      <c r="D21" s="33" t="str">
        <f>[4]Lagledelse!C21</f>
        <v>07R</v>
      </c>
      <c r="E21" s="26"/>
      <c r="F21" s="34" t="str">
        <f>[4]Lagledelse!E21</f>
        <v>Erlend</v>
      </c>
      <c r="G21" s="34" t="str">
        <f>[4]Lagledelse!F21</f>
        <v>Skaar</v>
      </c>
      <c r="H21" s="34" t="str">
        <f>[4]Lagledelse!G21</f>
        <v>Ryllikveien 21</v>
      </c>
      <c r="I21" s="35">
        <f>[4]Lagledelse!H21</f>
        <v>3154</v>
      </c>
      <c r="J21" s="34" t="str">
        <f>[4]Lagledelse!I21</f>
        <v>erlendska@hotmail.com</v>
      </c>
      <c r="K21" s="35">
        <f>[4]Lagledelse!J21</f>
        <v>93411540</v>
      </c>
      <c r="L21" s="36">
        <f>[4]Lagledelse!K21</f>
        <v>28841</v>
      </c>
      <c r="M21" s="28"/>
      <c r="N21" s="37">
        <f>[4]Lagledelse!M21</f>
        <v>0</v>
      </c>
      <c r="O21" s="34">
        <f>[4]Lagledelse!N21</f>
        <v>0</v>
      </c>
      <c r="P21" s="34">
        <f>[4]Lagledelse!O21</f>
        <v>0</v>
      </c>
      <c r="Q21" s="34">
        <f>[4]Lagledelse!P21</f>
        <v>0</v>
      </c>
      <c r="R21" s="37">
        <f>[4]Lagledelse!Q21</f>
        <v>0</v>
      </c>
      <c r="S21" s="34">
        <f>[4]Lagledelse!R21</f>
        <v>0</v>
      </c>
      <c r="T21" s="34">
        <f>[4]Lagledelse!S21</f>
        <v>0</v>
      </c>
    </row>
    <row r="22" spans="2:20" s="39" customFormat="1" ht="15" customHeight="1" x14ac:dyDescent="0.25">
      <c r="B22" s="32" t="str">
        <f>[4]Lagledelse!B22</f>
        <v>Trener</v>
      </c>
      <c r="C22" s="28">
        <f t="shared" si="0"/>
        <v>2007</v>
      </c>
      <c r="D22" s="33" t="str">
        <f>[4]Lagledelse!C22</f>
        <v>07R</v>
      </c>
      <c r="E22" s="26"/>
      <c r="F22" s="34" t="str">
        <f>[4]Lagledelse!E22</f>
        <v>Staale</v>
      </c>
      <c r="G22" s="34" t="str">
        <f>[4]Lagledelse!F22</f>
        <v>Lie Jørgensen</v>
      </c>
      <c r="H22" s="34" t="str">
        <f>[4]Lagledelse!G22</f>
        <v>Solliveien 29</v>
      </c>
      <c r="I22" s="35">
        <f>[4]Lagledelse!H22</f>
        <v>3150</v>
      </c>
      <c r="J22" s="34" t="str">
        <f>[4]Lagledelse!I22</f>
        <v>staale.nov@gmail.com</v>
      </c>
      <c r="K22" s="35">
        <f>[4]Lagledelse!J22</f>
        <v>90066616</v>
      </c>
      <c r="L22" s="36">
        <f>[4]Lagledelse!K22</f>
        <v>29288</v>
      </c>
      <c r="M22" s="28"/>
      <c r="N22" s="37">
        <f>[4]Lagledelse!M22</f>
        <v>0</v>
      </c>
      <c r="O22" s="34">
        <f>[4]Lagledelse!N22</f>
        <v>0</v>
      </c>
      <c r="P22" s="34">
        <f>[4]Lagledelse!O22</f>
        <v>0</v>
      </c>
      <c r="Q22" s="34">
        <f>[4]Lagledelse!P22</f>
        <v>0</v>
      </c>
      <c r="R22" s="37">
        <f>[4]Lagledelse!Q22</f>
        <v>0</v>
      </c>
      <c r="S22" s="34">
        <f>[4]Lagledelse!R22</f>
        <v>0</v>
      </c>
      <c r="T22" s="34">
        <f>[4]Lagledelse!S22</f>
        <v>0</v>
      </c>
    </row>
    <row r="23" spans="2:20" s="39" customFormat="1" ht="15" customHeight="1" x14ac:dyDescent="0.25">
      <c r="B23" s="32" t="str">
        <f>[4]Lagledelse!B23</f>
        <v>Lagleder</v>
      </c>
      <c r="C23" s="28">
        <f t="shared" si="0"/>
        <v>2007</v>
      </c>
      <c r="D23" s="33" t="str">
        <f>[4]Lagledelse!C23</f>
        <v>07R</v>
      </c>
      <c r="E23" s="26"/>
      <c r="F23" s="34" t="str">
        <f>[4]Lagledelse!E23</f>
        <v>Bodil</v>
      </c>
      <c r="G23" s="34" t="str">
        <f>[4]Lagledelse!F23</f>
        <v>Sakkestad</v>
      </c>
      <c r="H23" s="34" t="str">
        <f>[4]Lagledelse!G23</f>
        <v>Ringshaugveien 60</v>
      </c>
      <c r="I23" s="35">
        <f>[4]Lagledelse!H23</f>
        <v>3150</v>
      </c>
      <c r="J23" s="34" t="str">
        <f>[4]Lagledelse!I23</f>
        <v>bodilsa@hotmail.com</v>
      </c>
      <c r="K23" s="35">
        <f>[4]Lagledelse!J23</f>
        <v>99604518</v>
      </c>
      <c r="L23" s="36">
        <f>[4]Lagledelse!K23</f>
        <v>27382</v>
      </c>
      <c r="M23" s="28"/>
      <c r="N23" s="37">
        <f>[4]Lagledelse!M23</f>
        <v>0</v>
      </c>
      <c r="O23" s="34">
        <f>[4]Lagledelse!N23</f>
        <v>0</v>
      </c>
      <c r="P23" s="34">
        <f>[4]Lagledelse!O23</f>
        <v>0</v>
      </c>
      <c r="Q23" s="34">
        <f>[4]Lagledelse!P23</f>
        <v>0</v>
      </c>
      <c r="R23" s="37">
        <f>[4]Lagledelse!Q23</f>
        <v>0</v>
      </c>
      <c r="S23" s="34">
        <f>[4]Lagledelse!R23</f>
        <v>0</v>
      </c>
      <c r="T23" s="34">
        <f>[4]Lagledelse!S23</f>
        <v>0</v>
      </c>
    </row>
    <row r="24" spans="2:20" s="39" customFormat="1" ht="15" customHeight="1" x14ac:dyDescent="0.25">
      <c r="B24" s="32" t="str">
        <f>[4]Lagledelse!B24</f>
        <v>Hovedtrener</v>
      </c>
      <c r="C24" s="28">
        <f t="shared" si="0"/>
        <v>2007</v>
      </c>
      <c r="D24" s="33" t="str">
        <f>[4]Lagledelse!C24</f>
        <v>07P2</v>
      </c>
      <c r="E24" s="26"/>
      <c r="F24" s="34" t="str">
        <f>[4]Lagledelse!E24</f>
        <v>Tor Aksel</v>
      </c>
      <c r="G24" s="34" t="str">
        <f>[4]Lagledelse!F24</f>
        <v>Storbukås</v>
      </c>
      <c r="H24" s="34" t="str">
        <f>[4]Lagledelse!G24</f>
        <v>Kastanjeveien 11</v>
      </c>
      <c r="I24" s="35">
        <f>[4]Lagledelse!H24</f>
        <v>3151</v>
      </c>
      <c r="J24" s="34" t="str">
        <f>[4]Lagledelse!I24</f>
        <v>tor.aksel.storbukas@nortura.no</v>
      </c>
      <c r="K24" s="35">
        <f>[4]Lagledelse!J24</f>
        <v>90546576</v>
      </c>
      <c r="L24" s="36">
        <f>[4]Lagledelse!K24</f>
        <v>27917</v>
      </c>
      <c r="M24" s="28"/>
      <c r="N24" s="37">
        <f>[4]Lagledelse!M24</f>
        <v>0</v>
      </c>
      <c r="O24" s="34">
        <f>[4]Lagledelse!N24</f>
        <v>2015</v>
      </c>
      <c r="P24" s="34">
        <f>[4]Lagledelse!O24</f>
        <v>2016</v>
      </c>
      <c r="Q24" s="34">
        <f>[4]Lagledelse!P24</f>
        <v>0</v>
      </c>
      <c r="R24" s="37">
        <f>[4]Lagledelse!Q24</f>
        <v>0</v>
      </c>
      <c r="S24" s="34">
        <f>[4]Lagledelse!R24</f>
        <v>0</v>
      </c>
      <c r="T24" s="34">
        <f>[4]Lagledelse!S24</f>
        <v>0</v>
      </c>
    </row>
    <row r="25" spans="2:20" s="39" customFormat="1" ht="15" customHeight="1" x14ac:dyDescent="0.25">
      <c r="B25" s="32">
        <f>[4]Lagledelse!B25</f>
        <v>0</v>
      </c>
      <c r="C25" s="28">
        <f t="shared" si="0"/>
        <v>0</v>
      </c>
      <c r="D25" s="33">
        <f>[4]Lagledelse!C25</f>
        <v>0</v>
      </c>
      <c r="E25" s="26"/>
      <c r="F25" s="34">
        <f>[4]Lagledelse!E25</f>
        <v>0</v>
      </c>
      <c r="G25" s="34">
        <f>[4]Lagledelse!F25</f>
        <v>0</v>
      </c>
      <c r="H25" s="34">
        <f>[4]Lagledelse!G25</f>
        <v>0</v>
      </c>
      <c r="I25" s="35">
        <f>[4]Lagledelse!H25</f>
        <v>0</v>
      </c>
      <c r="J25" s="34">
        <f>[4]Lagledelse!I25</f>
        <v>0</v>
      </c>
      <c r="K25" s="35">
        <f>[4]Lagledelse!J25</f>
        <v>0</v>
      </c>
      <c r="L25" s="36">
        <f>[4]Lagledelse!K25</f>
        <v>0</v>
      </c>
      <c r="M25" s="28"/>
      <c r="N25" s="37">
        <f>[4]Lagledelse!M25</f>
        <v>0</v>
      </c>
      <c r="O25" s="34">
        <f>[4]Lagledelse!N25</f>
        <v>0</v>
      </c>
      <c r="P25" s="34">
        <f>[4]Lagledelse!O25</f>
        <v>0</v>
      </c>
      <c r="Q25" s="34">
        <f>[4]Lagledelse!P25</f>
        <v>0</v>
      </c>
      <c r="R25" s="37">
        <f>[4]Lagledelse!Q25</f>
        <v>0</v>
      </c>
      <c r="S25" s="34">
        <f>[4]Lagledelse!R25</f>
        <v>0</v>
      </c>
      <c r="T25" s="34">
        <f>[4]Lagledelse!S25</f>
        <v>0</v>
      </c>
    </row>
    <row r="26" spans="2:20" s="39" customFormat="1" ht="15" customHeight="1" x14ac:dyDescent="0.25">
      <c r="B26" s="32" t="str">
        <f>[4]Lagledelse!B26</f>
        <v>Lagleder</v>
      </c>
      <c r="C26" s="28">
        <f t="shared" si="0"/>
        <v>2007</v>
      </c>
      <c r="D26" s="33" t="str">
        <f>[4]Lagledelse!C26</f>
        <v>07P2</v>
      </c>
      <c r="E26" s="26"/>
      <c r="F26" s="34" t="str">
        <f>[4]Lagledelse!E26</f>
        <v>Thomas</v>
      </c>
      <c r="G26" s="34" t="str">
        <f>[4]Lagledelse!F26</f>
        <v>de Vries</v>
      </c>
      <c r="H26" s="34" t="str">
        <f>[4]Lagledelse!G26</f>
        <v>Huginsvei 14</v>
      </c>
      <c r="I26" s="35">
        <f>[4]Lagledelse!H26</f>
        <v>3151</v>
      </c>
      <c r="J26" s="34" t="str">
        <f>[4]Lagledelse!I26</f>
        <v>thomas@breakfast.no</v>
      </c>
      <c r="K26" s="35">
        <f>[4]Lagledelse!J26</f>
        <v>90035600</v>
      </c>
      <c r="L26" s="36">
        <f>[4]Lagledelse!K26</f>
        <v>24676</v>
      </c>
      <c r="M26" s="28"/>
      <c r="N26" s="37">
        <f>[4]Lagledelse!M26</f>
        <v>0</v>
      </c>
      <c r="O26" s="34">
        <f>[4]Lagledelse!N26</f>
        <v>0</v>
      </c>
      <c r="P26" s="34">
        <f>[4]Lagledelse!O26</f>
        <v>0</v>
      </c>
      <c r="Q26" s="34">
        <f>[4]Lagledelse!P26</f>
        <v>0</v>
      </c>
      <c r="R26" s="37">
        <f>[4]Lagledelse!Q26</f>
        <v>0</v>
      </c>
      <c r="S26" s="34">
        <f>[4]Lagledelse!R26</f>
        <v>0</v>
      </c>
      <c r="T26" s="34">
        <f>[4]Lagledelse!S26</f>
        <v>0</v>
      </c>
    </row>
    <row r="27" spans="2:20" s="39" customFormat="1" ht="15" customHeight="1" x14ac:dyDescent="0.25">
      <c r="B27" s="32" t="str">
        <f>[4]Lagledelse!B27</f>
        <v>Trener</v>
      </c>
      <c r="C27" s="28">
        <f t="shared" si="0"/>
        <v>2007</v>
      </c>
      <c r="D27" s="33" t="str">
        <f>[4]Lagledelse!C27</f>
        <v>07P1</v>
      </c>
      <c r="E27" s="26"/>
      <c r="F27" s="34" t="str">
        <f>[4]Lagledelse!E27</f>
        <v>Petter</v>
      </c>
      <c r="G27" s="34" t="str">
        <f>[4]Lagledelse!F27</f>
        <v>Skretteberg</v>
      </c>
      <c r="H27" s="34" t="str">
        <f>[4]Lagledelse!G27</f>
        <v>Fossilveien 10 A</v>
      </c>
      <c r="I27" s="35">
        <f>[4]Lagledelse!H27</f>
        <v>3154</v>
      </c>
      <c r="J27" s="34" t="str">
        <f>[4]Lagledelse!I27</f>
        <v>petter.skretteberg@gmail.com</v>
      </c>
      <c r="K27" s="35">
        <f>[4]Lagledelse!J27</f>
        <v>97463288</v>
      </c>
      <c r="L27" s="36">
        <f>[4]Lagledelse!K27</f>
        <v>27618</v>
      </c>
      <c r="M27" s="28"/>
      <c r="N27" s="37">
        <f>[4]Lagledelse!M27</f>
        <v>0</v>
      </c>
      <c r="O27" s="34">
        <f>[4]Lagledelse!N27</f>
        <v>0</v>
      </c>
      <c r="P27" s="34">
        <f>[4]Lagledelse!O27</f>
        <v>0</v>
      </c>
      <c r="Q27" s="34">
        <f>[4]Lagledelse!P27</f>
        <v>0</v>
      </c>
      <c r="R27" s="37">
        <f>[4]Lagledelse!Q27</f>
        <v>0</v>
      </c>
      <c r="S27" s="34">
        <f>[4]Lagledelse!R27</f>
        <v>0</v>
      </c>
      <c r="T27" s="34">
        <f>[4]Lagledelse!S27</f>
        <v>0</v>
      </c>
    </row>
    <row r="28" spans="2:20" s="39" customFormat="1" ht="15" customHeight="1" x14ac:dyDescent="0.25">
      <c r="B28" s="32" t="str">
        <f>[4]Lagledelse!B28</f>
        <v>Lagleder</v>
      </c>
      <c r="C28" s="28">
        <f t="shared" si="0"/>
        <v>2007</v>
      </c>
      <c r="D28" s="33" t="str">
        <f>[4]Lagledelse!C28</f>
        <v>07P1</v>
      </c>
      <c r="E28" s="26"/>
      <c r="F28" s="34" t="str">
        <f>[4]Lagledelse!E28</f>
        <v>Monica Råen</v>
      </c>
      <c r="G28" s="34" t="str">
        <f>[4]Lagledelse!F28</f>
        <v>Larsen</v>
      </c>
      <c r="H28" s="34" t="str">
        <f>[4]Lagledelse!G28</f>
        <v>Fossilveien 10 B</v>
      </c>
      <c r="I28" s="35">
        <f>[4]Lagledelse!H28</f>
        <v>3152</v>
      </c>
      <c r="J28" s="34" t="str">
        <f>[4]Lagledelse!I28</f>
        <v>larmon333@hotmail.com</v>
      </c>
      <c r="K28" s="35">
        <f>[4]Lagledelse!J28</f>
        <v>97586782</v>
      </c>
      <c r="L28" s="36">
        <f>[4]Lagledelse!K28</f>
        <v>27478</v>
      </c>
      <c r="M28" s="28"/>
      <c r="N28" s="37">
        <f>[4]Lagledelse!M28</f>
        <v>0</v>
      </c>
      <c r="O28" s="34">
        <f>[4]Lagledelse!N28</f>
        <v>0</v>
      </c>
      <c r="P28" s="34">
        <f>[4]Lagledelse!O28</f>
        <v>0</v>
      </c>
      <c r="Q28" s="34">
        <f>[4]Lagledelse!P28</f>
        <v>0</v>
      </c>
      <c r="R28" s="37">
        <f>[4]Lagledelse!Q28</f>
        <v>0</v>
      </c>
      <c r="S28" s="34" t="str">
        <f>[4]Lagledelse!R28</f>
        <v>Trener 1, 1999</v>
      </c>
      <c r="T28" s="34">
        <f>[4]Lagledelse!S28</f>
        <v>0</v>
      </c>
    </row>
    <row r="29" spans="2:20" s="39" customFormat="1" ht="15" customHeight="1" x14ac:dyDescent="0.25">
      <c r="B29" s="32" t="str">
        <f>[4]Lagledelse!B29</f>
        <v>Hjelpetrener</v>
      </c>
      <c r="C29" s="28">
        <f t="shared" si="0"/>
        <v>2007</v>
      </c>
      <c r="D29" s="33" t="str">
        <f>[4]Lagledelse!C29</f>
        <v>07P1</v>
      </c>
      <c r="E29" s="26"/>
      <c r="F29" s="34" t="str">
        <f>[4]Lagledelse!E29</f>
        <v>Per Egil</v>
      </c>
      <c r="G29" s="34" t="str">
        <f>[4]Lagledelse!F29</f>
        <v>Swift</v>
      </c>
      <c r="H29" s="34" t="str">
        <f>[4]Lagledelse!G29</f>
        <v>Buskveien 17 A</v>
      </c>
      <c r="I29" s="35">
        <f>[4]Lagledelse!H29</f>
        <v>3152</v>
      </c>
      <c r="J29" s="34" t="str">
        <f>[4]Lagledelse!I29</f>
        <v>pes@wang.no</v>
      </c>
      <c r="K29" s="35">
        <f>[4]Lagledelse!J29</f>
        <v>92835111</v>
      </c>
      <c r="L29" s="36" t="str">
        <f>[4]Lagledelse!K29</f>
        <v>22/1/72</v>
      </c>
      <c r="M29" s="28"/>
      <c r="N29" s="37">
        <f>[4]Lagledelse!M29</f>
        <v>0</v>
      </c>
      <c r="O29" s="34">
        <f>[4]Lagledelse!N29</f>
        <v>0</v>
      </c>
      <c r="P29" s="34">
        <f>[4]Lagledelse!O29</f>
        <v>0</v>
      </c>
      <c r="Q29" s="34">
        <f>[4]Lagledelse!P29</f>
        <v>0</v>
      </c>
      <c r="R29" s="37">
        <f>[4]Lagledelse!Q29</f>
        <v>0</v>
      </c>
      <c r="S29" s="34" t="str">
        <f>[4]Lagledelse!R29</f>
        <v>NFF trenerkurs 1 2001, kurs 2 2003, kurs 3 2007/2008</v>
      </c>
      <c r="T29" s="34">
        <f>[4]Lagledelse!S29</f>
        <v>0</v>
      </c>
    </row>
    <row r="30" spans="2:20" s="39" customFormat="1" ht="15" customHeight="1" x14ac:dyDescent="0.25">
      <c r="B30" s="32">
        <f>[4]Lagledelse!B30</f>
        <v>0</v>
      </c>
      <c r="C30" s="28">
        <f t="shared" si="0"/>
        <v>0</v>
      </c>
      <c r="D30" s="33">
        <f>[4]Lagledelse!C30</f>
        <v>0</v>
      </c>
      <c r="E30" s="26"/>
      <c r="F30" s="34">
        <f>[4]Lagledelse!E30</f>
        <v>0</v>
      </c>
      <c r="G30" s="34">
        <f>[4]Lagledelse!F30</f>
        <v>0</v>
      </c>
      <c r="H30" s="34">
        <f>[4]Lagledelse!G30</f>
        <v>0</v>
      </c>
      <c r="I30" s="35">
        <f>[4]Lagledelse!H30</f>
        <v>0</v>
      </c>
      <c r="J30" s="34">
        <f>[4]Lagledelse!I30</f>
        <v>0</v>
      </c>
      <c r="K30" s="35">
        <f>[4]Lagledelse!J30</f>
        <v>0</v>
      </c>
      <c r="L30" s="36">
        <f>[4]Lagledelse!K30</f>
        <v>0</v>
      </c>
      <c r="M30" s="28"/>
      <c r="N30" s="37">
        <f>[4]Lagledelse!M30</f>
        <v>0</v>
      </c>
      <c r="O30" s="34">
        <f>[4]Lagledelse!N30</f>
        <v>0</v>
      </c>
      <c r="P30" s="34">
        <f>[4]Lagledelse!O30</f>
        <v>0</v>
      </c>
      <c r="Q30" s="34">
        <f>[4]Lagledelse!P30</f>
        <v>0</v>
      </c>
      <c r="R30" s="37">
        <f>[4]Lagledelse!Q30</f>
        <v>0</v>
      </c>
      <c r="S30" s="34">
        <f>[4]Lagledelse!R30</f>
        <v>0</v>
      </c>
      <c r="T30" s="34">
        <f>[4]Lagledelse!S30</f>
        <v>0</v>
      </c>
    </row>
    <row r="31" spans="2:20" s="39" customFormat="1" ht="15" customHeight="1" x14ac:dyDescent="0.25">
      <c r="B31" s="32">
        <f>[4]Lagledelse!B31</f>
        <v>0</v>
      </c>
      <c r="C31" s="28">
        <f t="shared" si="0"/>
        <v>0</v>
      </c>
      <c r="D31" s="33">
        <f>[4]Lagledelse!C31</f>
        <v>0</v>
      </c>
      <c r="E31" s="26"/>
      <c r="F31" s="34">
        <f>[4]Lagledelse!E31</f>
        <v>0</v>
      </c>
      <c r="G31" s="34">
        <f>[4]Lagledelse!F31</f>
        <v>0</v>
      </c>
      <c r="H31" s="34">
        <f>[4]Lagledelse!G31</f>
        <v>0</v>
      </c>
      <c r="I31" s="35">
        <f>[4]Lagledelse!H31</f>
        <v>0</v>
      </c>
      <c r="J31" s="34">
        <f>[4]Lagledelse!I31</f>
        <v>0</v>
      </c>
      <c r="K31" s="35">
        <f>[4]Lagledelse!J31</f>
        <v>0</v>
      </c>
      <c r="L31" s="36">
        <f>[4]Lagledelse!K31</f>
        <v>0</v>
      </c>
      <c r="M31" s="28"/>
      <c r="N31" s="37">
        <f>[4]Lagledelse!M31</f>
        <v>0</v>
      </c>
      <c r="O31" s="34">
        <f>[4]Lagledelse!N31</f>
        <v>0</v>
      </c>
      <c r="P31" s="34">
        <f>[4]Lagledelse!O31</f>
        <v>0</v>
      </c>
      <c r="Q31" s="34">
        <f>[4]Lagledelse!P31</f>
        <v>0</v>
      </c>
      <c r="R31" s="37">
        <f>[4]Lagledelse!Q31</f>
        <v>0</v>
      </c>
      <c r="S31" s="34">
        <f>[4]Lagledelse!R31</f>
        <v>0</v>
      </c>
      <c r="T31" s="34">
        <f>[4]Lagledelse!S31</f>
        <v>0</v>
      </c>
    </row>
    <row r="32" spans="2:20" s="39" customFormat="1" ht="15" customHeight="1" x14ac:dyDescent="0.25">
      <c r="B32" s="32">
        <f>[4]Lagledelse!B32</f>
        <v>0</v>
      </c>
      <c r="C32" s="28">
        <f t="shared" si="0"/>
        <v>0</v>
      </c>
      <c r="D32" s="33">
        <f>[4]Lagledelse!C32</f>
        <v>0</v>
      </c>
      <c r="E32" s="26"/>
      <c r="F32" s="34">
        <f>[4]Lagledelse!E32</f>
        <v>0</v>
      </c>
      <c r="G32" s="34">
        <f>[4]Lagledelse!F32</f>
        <v>0</v>
      </c>
      <c r="H32" s="34">
        <f>[4]Lagledelse!G32</f>
        <v>0</v>
      </c>
      <c r="I32" s="35">
        <f>[4]Lagledelse!H32</f>
        <v>0</v>
      </c>
      <c r="J32" s="34">
        <f>[4]Lagledelse!I32</f>
        <v>0</v>
      </c>
      <c r="K32" s="35">
        <f>[4]Lagledelse!J32</f>
        <v>0</v>
      </c>
      <c r="L32" s="36">
        <f>[4]Lagledelse!K32</f>
        <v>0</v>
      </c>
      <c r="M32" s="28"/>
      <c r="N32" s="37">
        <f>[4]Lagledelse!M32</f>
        <v>0</v>
      </c>
      <c r="O32" s="34">
        <f>[4]Lagledelse!N32</f>
        <v>0</v>
      </c>
      <c r="P32" s="34">
        <f>[4]Lagledelse!O32</f>
        <v>0</v>
      </c>
      <c r="Q32" s="34">
        <f>[4]Lagledelse!P32</f>
        <v>0</v>
      </c>
      <c r="R32" s="37">
        <f>[4]Lagledelse!Q32</f>
        <v>0</v>
      </c>
      <c r="S32" s="34">
        <f>[4]Lagledelse!R32</f>
        <v>0</v>
      </c>
      <c r="T32" s="34">
        <f>[4]Lagledelse!S32</f>
        <v>0</v>
      </c>
    </row>
    <row r="33" spans="2:20" s="39" customFormat="1" ht="15" customHeight="1" x14ac:dyDescent="0.25">
      <c r="B33" s="32">
        <f>[4]Lagledelse!B33</f>
        <v>0</v>
      </c>
      <c r="C33" s="28">
        <f t="shared" si="0"/>
        <v>0</v>
      </c>
      <c r="D33" s="33">
        <f>[4]Lagledelse!C33</f>
        <v>0</v>
      </c>
      <c r="E33" s="26"/>
      <c r="F33" s="34">
        <f>[4]Lagledelse!E33</f>
        <v>0</v>
      </c>
      <c r="G33" s="34">
        <f>[4]Lagledelse!F33</f>
        <v>0</v>
      </c>
      <c r="H33" s="34">
        <f>[4]Lagledelse!G33</f>
        <v>0</v>
      </c>
      <c r="I33" s="35">
        <f>[4]Lagledelse!H33</f>
        <v>0</v>
      </c>
      <c r="J33" s="34">
        <f>[4]Lagledelse!I33</f>
        <v>0</v>
      </c>
      <c r="K33" s="35">
        <f>[4]Lagledelse!J33</f>
        <v>0</v>
      </c>
      <c r="L33" s="36">
        <f>[4]Lagledelse!K33</f>
        <v>0</v>
      </c>
      <c r="M33" s="28"/>
      <c r="N33" s="37">
        <f>[4]Lagledelse!M33</f>
        <v>0</v>
      </c>
      <c r="O33" s="34">
        <f>[4]Lagledelse!N33</f>
        <v>0</v>
      </c>
      <c r="P33" s="34">
        <f>[4]Lagledelse!O33</f>
        <v>0</v>
      </c>
      <c r="Q33" s="34">
        <f>[4]Lagledelse!P33</f>
        <v>0</v>
      </c>
      <c r="R33" s="37">
        <f>[4]Lagledelse!Q33</f>
        <v>0</v>
      </c>
      <c r="S33" s="34">
        <f>[4]Lagledelse!R33</f>
        <v>0</v>
      </c>
      <c r="T33" s="34">
        <f>[4]Lagledelse!S33</f>
        <v>0</v>
      </c>
    </row>
    <row r="34" spans="2:20" s="39" customFormat="1" ht="15" customHeight="1" x14ac:dyDescent="0.25">
      <c r="B34" s="32">
        <f>[4]Lagledelse!B34</f>
        <v>0</v>
      </c>
      <c r="C34" s="28">
        <f t="shared" si="0"/>
        <v>0</v>
      </c>
      <c r="D34" s="33">
        <f>[4]Lagledelse!C34</f>
        <v>0</v>
      </c>
      <c r="E34" s="26"/>
      <c r="F34" s="34">
        <f>[4]Lagledelse!E34</f>
        <v>0</v>
      </c>
      <c r="G34" s="34">
        <f>[4]Lagledelse!F34</f>
        <v>0</v>
      </c>
      <c r="H34" s="34">
        <f>[4]Lagledelse!G34</f>
        <v>0</v>
      </c>
      <c r="I34" s="35">
        <f>[4]Lagledelse!H34</f>
        <v>0</v>
      </c>
      <c r="J34" s="34">
        <f>[4]Lagledelse!I34</f>
        <v>0</v>
      </c>
      <c r="K34" s="35">
        <f>[4]Lagledelse!J34</f>
        <v>0</v>
      </c>
      <c r="L34" s="36">
        <f>[4]Lagledelse!K34</f>
        <v>0</v>
      </c>
      <c r="M34" s="28"/>
      <c r="N34" s="37">
        <f>[4]Lagledelse!M34</f>
        <v>0</v>
      </c>
      <c r="O34" s="34">
        <f>[4]Lagledelse!N34</f>
        <v>0</v>
      </c>
      <c r="P34" s="34">
        <f>[4]Lagledelse!O34</f>
        <v>0</v>
      </c>
      <c r="Q34" s="34">
        <f>[4]Lagledelse!P34</f>
        <v>0</v>
      </c>
      <c r="R34" s="37">
        <f>[4]Lagledelse!Q34</f>
        <v>0</v>
      </c>
      <c r="S34" s="34">
        <f>[4]Lagledelse!R34</f>
        <v>0</v>
      </c>
      <c r="T34" s="34">
        <f>[4]Lagledelse!S34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NSDLb/kHq04w+LVoEVa57pF3TMiBSdyoHclJgmYK2QnHXybI8YPqwaKqrmQHdtgN7FdALwtrxeGpvbPNS+CbAQ==" saltValue="yq1HIoQcPNk87+NIKZflsQ==" spinCount="100000" sheet="1" objects="1" scenarios="1"/>
  <autoFilter ref="B8:D34"/>
  <mergeCells count="8">
    <mergeCell ref="C4:D4"/>
    <mergeCell ref="C5:D5"/>
    <mergeCell ref="F7:L7"/>
    <mergeCell ref="N7:S7"/>
    <mergeCell ref="I38:L38"/>
    <mergeCell ref="I39:L39"/>
    <mergeCell ref="I40:L40"/>
    <mergeCell ref="I41:L41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2008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[5]Lagledelse!C5</f>
        <v>42444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[5]Lagledelse!B10</f>
        <v>Hovedtrener</v>
      </c>
      <c r="C10" s="28">
        <f t="shared" ref="C10:C34" si="0">IF(OR(B10="Hovedtrener",B10="Årgangskoordinator",B10="Lagleder",B10="Trener",B10="Hjelpetrener"),$C$4,0)</f>
        <v>2008</v>
      </c>
      <c r="D10" s="33" t="str">
        <f>[5]Lagledelse!C10</f>
        <v>08R1</v>
      </c>
      <c r="E10" s="26"/>
      <c r="F10" s="34" t="str">
        <f>[5]Lagledelse!E10</f>
        <v>Kenneth</v>
      </c>
      <c r="G10" s="34" t="str">
        <f>[5]Lagledelse!F10</f>
        <v>Doksheim</v>
      </c>
      <c r="H10" s="34" t="str">
        <f>[5]Lagledelse!G10</f>
        <v>Bregneveien 18</v>
      </c>
      <c r="I10" s="35">
        <f>[5]Lagledelse!H10</f>
        <v>3154</v>
      </c>
      <c r="J10" s="34" t="str">
        <f>[5]Lagledelse!I10</f>
        <v>kenneth.doksheim@privatmegleren.no</v>
      </c>
      <c r="K10" s="35">
        <f>[5]Lagledelse!J10</f>
        <v>91241500</v>
      </c>
      <c r="L10" s="36" t="str">
        <f>[5]Lagledelse!K10</f>
        <v>30.12.75</v>
      </c>
      <c r="M10" s="28"/>
      <c r="N10" s="37">
        <f>[5]Lagledelse!M10</f>
        <v>0</v>
      </c>
      <c r="O10" s="34">
        <f>[5]Lagledelse!N10</f>
        <v>0</v>
      </c>
      <c r="P10" s="34">
        <f>[5]Lagledelse!O10</f>
        <v>0</v>
      </c>
      <c r="Q10" s="34">
        <f>[5]Lagledelse!P10</f>
        <v>0</v>
      </c>
      <c r="R10" s="37">
        <f>[5]Lagledelse!Q10</f>
        <v>0</v>
      </c>
      <c r="S10" s="34">
        <f>[5]Lagledelse!R10</f>
        <v>0</v>
      </c>
      <c r="T10" s="34">
        <f>[5]Lagledelse!S10</f>
        <v>0</v>
      </c>
    </row>
    <row r="11" spans="2:20" s="38" customFormat="1" ht="15" customHeight="1" x14ac:dyDescent="0.25">
      <c r="B11" s="32" t="str">
        <f>[5]Lagledelse!B11</f>
        <v>Lagleder</v>
      </c>
      <c r="C11" s="28">
        <f t="shared" si="0"/>
        <v>2008</v>
      </c>
      <c r="D11" s="33" t="str">
        <f>[5]Lagledelse!C11</f>
        <v>08R</v>
      </c>
      <c r="E11" s="26"/>
      <c r="F11" s="34" t="str">
        <f>[5]Lagledelse!E11</f>
        <v>Ann Kristin</v>
      </c>
      <c r="G11" s="34" t="str">
        <f>[5]Lagledelse!F11</f>
        <v>Toreskaas</v>
      </c>
      <c r="H11" s="34" t="str">
        <f>[5]Lagledelse!G11</f>
        <v>Hummerveien 38</v>
      </c>
      <c r="I11" s="35">
        <f>[5]Lagledelse!H11</f>
        <v>3154</v>
      </c>
      <c r="J11" s="34" t="str">
        <f>[5]Lagledelse!I11</f>
        <v>ann.kristin@haltor.no</v>
      </c>
      <c r="K11" s="35">
        <f>[5]Lagledelse!J11</f>
        <v>40825540</v>
      </c>
      <c r="L11" s="36">
        <f>[5]Lagledelse!K11</f>
        <v>25516</v>
      </c>
      <c r="M11" s="28"/>
      <c r="N11" s="37">
        <f>[5]Lagledelse!M11</f>
        <v>0</v>
      </c>
      <c r="O11" s="34">
        <f>[5]Lagledelse!N11</f>
        <v>0</v>
      </c>
      <c r="P11" s="34">
        <f>[5]Lagledelse!O11</f>
        <v>0</v>
      </c>
      <c r="Q11" s="34">
        <f>[5]Lagledelse!P11</f>
        <v>0</v>
      </c>
      <c r="R11" s="37">
        <f>[5]Lagledelse!Q11</f>
        <v>0</v>
      </c>
      <c r="S11" s="34">
        <f>[5]Lagledelse!R11</f>
        <v>0</v>
      </c>
      <c r="T11" s="34">
        <f>[5]Lagledelse!S11</f>
        <v>0</v>
      </c>
    </row>
    <row r="12" spans="2:20" s="39" customFormat="1" ht="15" customHeight="1" x14ac:dyDescent="0.25">
      <c r="B12" s="32" t="str">
        <f>[5]Lagledelse!B12</f>
        <v>Trener</v>
      </c>
      <c r="C12" s="28">
        <f t="shared" si="0"/>
        <v>2008</v>
      </c>
      <c r="D12" s="33" t="str">
        <f>[5]Lagledelse!C12</f>
        <v>08R2</v>
      </c>
      <c r="E12" s="26"/>
      <c r="F12" s="34" t="str">
        <f>[5]Lagledelse!E12</f>
        <v>Råmund</v>
      </c>
      <c r="G12" s="34" t="str">
        <f>[5]Lagledelse!F12</f>
        <v>Olsen</v>
      </c>
      <c r="H12" s="34" t="str">
        <f>[5]Lagledelse!G12</f>
        <v>Gårdboveien 27</v>
      </c>
      <c r="I12" s="35">
        <f>[5]Lagledelse!H12</f>
        <v>3154</v>
      </c>
      <c r="J12" s="34" t="str">
        <f>[5]Lagledelse!I12</f>
        <v>raamund@gmail.com</v>
      </c>
      <c r="K12" s="35">
        <f>[5]Lagledelse!J12</f>
        <v>91866788</v>
      </c>
      <c r="L12" s="36">
        <f>[5]Lagledelse!K12</f>
        <v>27094</v>
      </c>
      <c r="M12" s="28"/>
      <c r="N12" s="37">
        <f>[5]Lagledelse!M12</f>
        <v>0</v>
      </c>
      <c r="O12" s="34">
        <f>[5]Lagledelse!N12</f>
        <v>0</v>
      </c>
      <c r="P12" s="34">
        <f>[5]Lagledelse!O12</f>
        <v>0</v>
      </c>
      <c r="Q12" s="34">
        <f>[5]Lagledelse!P12</f>
        <v>0</v>
      </c>
      <c r="R12" s="37">
        <f>[5]Lagledelse!Q12</f>
        <v>0</v>
      </c>
      <c r="S12" s="34">
        <f>[5]Lagledelse!R12</f>
        <v>0</v>
      </c>
      <c r="T12" s="34">
        <f>[5]Lagledelse!S12</f>
        <v>0</v>
      </c>
    </row>
    <row r="13" spans="2:20" s="39" customFormat="1" ht="15" customHeight="1" x14ac:dyDescent="0.25">
      <c r="B13" s="32" t="str">
        <f>[5]Lagledelse!B13</f>
        <v>Trener</v>
      </c>
      <c r="C13" s="28">
        <f t="shared" si="0"/>
        <v>2008</v>
      </c>
      <c r="D13" s="33">
        <f>[5]Lagledelse!C13</f>
        <v>0</v>
      </c>
      <c r="E13" s="26"/>
      <c r="F13" s="34">
        <f>[5]Lagledelse!E13</f>
        <v>0</v>
      </c>
      <c r="G13" s="34">
        <f>[5]Lagledelse!F13</f>
        <v>0</v>
      </c>
      <c r="H13" s="34">
        <f>[5]Lagledelse!G13</f>
        <v>0</v>
      </c>
      <c r="I13" s="35">
        <f>[5]Lagledelse!H13</f>
        <v>0</v>
      </c>
      <c r="J13" s="34">
        <f>[5]Lagledelse!I13</f>
        <v>0</v>
      </c>
      <c r="K13" s="35">
        <f>[5]Lagledelse!J13</f>
        <v>0</v>
      </c>
      <c r="L13" s="36">
        <f>[5]Lagledelse!K13</f>
        <v>0</v>
      </c>
      <c r="M13" s="28"/>
      <c r="N13" s="37">
        <f>[5]Lagledelse!M13</f>
        <v>0</v>
      </c>
      <c r="O13" s="34">
        <f>[5]Lagledelse!N13</f>
        <v>0</v>
      </c>
      <c r="P13" s="34">
        <f>[5]Lagledelse!O13</f>
        <v>0</v>
      </c>
      <c r="Q13" s="34">
        <f>[5]Lagledelse!P13</f>
        <v>0</v>
      </c>
      <c r="R13" s="37">
        <f>[5]Lagledelse!Q13</f>
        <v>0</v>
      </c>
      <c r="S13" s="34">
        <f>[5]Lagledelse!R13</f>
        <v>0</v>
      </c>
      <c r="T13" s="34">
        <f>[5]Lagledelse!S13</f>
        <v>0</v>
      </c>
    </row>
    <row r="14" spans="2:20" s="39" customFormat="1" ht="15" customHeight="1" x14ac:dyDescent="0.25">
      <c r="B14" s="32">
        <f>[5]Lagledelse!B14</f>
        <v>0</v>
      </c>
      <c r="C14" s="28">
        <f t="shared" si="0"/>
        <v>0</v>
      </c>
      <c r="D14" s="33">
        <f>[5]Lagledelse!C14</f>
        <v>0</v>
      </c>
      <c r="E14" s="26"/>
      <c r="F14" s="34">
        <f>[5]Lagledelse!E14</f>
        <v>0</v>
      </c>
      <c r="G14" s="34">
        <f>[5]Lagledelse!F14</f>
        <v>0</v>
      </c>
      <c r="H14" s="34">
        <f>[5]Lagledelse!G14</f>
        <v>0</v>
      </c>
      <c r="I14" s="35">
        <f>[5]Lagledelse!H14</f>
        <v>0</v>
      </c>
      <c r="J14" s="34">
        <f>[5]Lagledelse!I14</f>
        <v>0</v>
      </c>
      <c r="K14" s="35">
        <f>[5]Lagledelse!J14</f>
        <v>0</v>
      </c>
      <c r="L14" s="36">
        <f>[5]Lagledelse!K14</f>
        <v>0</v>
      </c>
      <c r="M14" s="28"/>
      <c r="N14" s="37">
        <f>[5]Lagledelse!M14</f>
        <v>0</v>
      </c>
      <c r="O14" s="34">
        <f>[5]Lagledelse!N14</f>
        <v>0</v>
      </c>
      <c r="P14" s="34">
        <f>[5]Lagledelse!O14</f>
        <v>0</v>
      </c>
      <c r="Q14" s="34">
        <f>[5]Lagledelse!P14</f>
        <v>0</v>
      </c>
      <c r="R14" s="37">
        <f>[5]Lagledelse!Q14</f>
        <v>0</v>
      </c>
      <c r="S14" s="34">
        <f>[5]Lagledelse!R14</f>
        <v>0</v>
      </c>
      <c r="T14" s="34">
        <f>[5]Lagledelse!S14</f>
        <v>0</v>
      </c>
    </row>
    <row r="15" spans="2:20" s="39" customFormat="1" ht="15" customHeight="1" x14ac:dyDescent="0.25">
      <c r="B15" s="32" t="str">
        <f>[5]Lagledelse!B15</f>
        <v>Trener</v>
      </c>
      <c r="C15" s="28">
        <f t="shared" si="0"/>
        <v>2008</v>
      </c>
      <c r="D15" s="33" t="str">
        <f>[5]Lagledelse!C15</f>
        <v>08P2</v>
      </c>
      <c r="E15" s="26"/>
      <c r="F15" s="34" t="str">
        <f>[5]Lagledelse!E15</f>
        <v>Morten</v>
      </c>
      <c r="G15" s="34" t="str">
        <f>[5]Lagledelse!F15</f>
        <v>Solberg</v>
      </c>
      <c r="H15" s="34" t="str">
        <f>[5]Lagledelse!G15</f>
        <v>Mispelveien 7</v>
      </c>
      <c r="I15" s="35">
        <f>[5]Lagledelse!H15</f>
        <v>3152</v>
      </c>
      <c r="J15" s="34" t="str">
        <f>[5]Lagledelse!I15</f>
        <v>morten.solsolberg@gmail.com</v>
      </c>
      <c r="K15" s="35">
        <f>[5]Lagledelse!J15</f>
        <v>92010808</v>
      </c>
      <c r="L15" s="36">
        <f>[5]Lagledelse!K15</f>
        <v>24480</v>
      </c>
      <c r="M15" s="28"/>
      <c r="N15" s="37">
        <f>[5]Lagledelse!M15</f>
        <v>0</v>
      </c>
      <c r="O15" s="34">
        <f>[5]Lagledelse!N15</f>
        <v>0</v>
      </c>
      <c r="P15" s="34">
        <f>[5]Lagledelse!O15</f>
        <v>0</v>
      </c>
      <c r="Q15" s="34">
        <f>[5]Lagledelse!P15</f>
        <v>0</v>
      </c>
      <c r="R15" s="37">
        <f>[5]Lagledelse!Q15</f>
        <v>0</v>
      </c>
      <c r="S15" s="34">
        <f>[5]Lagledelse!R15</f>
        <v>0</v>
      </c>
      <c r="T15" s="34">
        <f>[5]Lagledelse!S15</f>
        <v>0</v>
      </c>
    </row>
    <row r="16" spans="2:20" s="39" customFormat="1" ht="15" customHeight="1" x14ac:dyDescent="0.25">
      <c r="B16" s="32" t="str">
        <f>[5]Lagledelse!B16</f>
        <v>Trener</v>
      </c>
      <c r="C16" s="28">
        <f t="shared" si="0"/>
        <v>2008</v>
      </c>
      <c r="D16" s="33" t="str">
        <f>[5]Lagledelse!C16</f>
        <v>08P1</v>
      </c>
      <c r="E16" s="26"/>
      <c r="F16" s="34" t="str">
        <f>[5]Lagledelse!E16</f>
        <v>Tommy</v>
      </c>
      <c r="G16" s="34" t="str">
        <f>[5]Lagledelse!F16</f>
        <v>Rudsengen</v>
      </c>
      <c r="H16" s="34" t="str">
        <f>[5]Lagledelse!G16</f>
        <v>Vidjeveien 25</v>
      </c>
      <c r="I16" s="35">
        <f>[5]Lagledelse!H16</f>
        <v>3151</v>
      </c>
      <c r="J16" s="34" t="str">
        <f>[5]Lagledelse!I16</f>
        <v>tommy@rudsengen.com</v>
      </c>
      <c r="K16" s="35">
        <f>[5]Lagledelse!J16</f>
        <v>95014369</v>
      </c>
      <c r="L16" s="36">
        <f>[5]Lagledelse!K16</f>
        <v>28013</v>
      </c>
      <c r="M16" s="28"/>
      <c r="N16" s="37">
        <f>[5]Lagledelse!M16</f>
        <v>0</v>
      </c>
      <c r="O16" s="34">
        <f>[5]Lagledelse!N16</f>
        <v>0</v>
      </c>
      <c r="P16" s="34">
        <f>[5]Lagledelse!O16</f>
        <v>0</v>
      </c>
      <c r="Q16" s="34">
        <f>[5]Lagledelse!P16</f>
        <v>0</v>
      </c>
      <c r="R16" s="37">
        <f>[5]Lagledelse!Q16</f>
        <v>0</v>
      </c>
      <c r="S16" s="34">
        <f>[5]Lagledelse!R16</f>
        <v>0</v>
      </c>
      <c r="T16" s="34">
        <f>[5]Lagledelse!S16</f>
        <v>0</v>
      </c>
    </row>
    <row r="17" spans="2:20" s="39" customFormat="1" ht="15" customHeight="1" x14ac:dyDescent="0.25">
      <c r="B17" s="32" t="str">
        <f>[5]Lagledelse!B17</f>
        <v>Lagleder</v>
      </c>
      <c r="C17" s="28">
        <f t="shared" si="0"/>
        <v>2008</v>
      </c>
      <c r="D17" s="33" t="str">
        <f>[5]Lagledelse!C17</f>
        <v>08P</v>
      </c>
      <c r="E17" s="26"/>
      <c r="F17" s="34" t="str">
        <f>[5]Lagledelse!E17</f>
        <v>Espen</v>
      </c>
      <c r="G17" s="34" t="str">
        <f>[5]Lagledelse!F17</f>
        <v>Reinertsen</v>
      </c>
      <c r="H17" s="34" t="str">
        <f>[5]Lagledelse!G17</f>
        <v>Tolvsrødveien 35A</v>
      </c>
      <c r="I17" s="35">
        <f>[5]Lagledelse!H17</f>
        <v>3154</v>
      </c>
      <c r="J17" s="34" t="str">
        <f>[5]Lagledelse!I17</f>
        <v>espen@reinertsen.info</v>
      </c>
      <c r="K17" s="35">
        <f>[5]Lagledelse!J17</f>
        <v>92260735</v>
      </c>
      <c r="L17" s="36">
        <f>[5]Lagledelse!K17</f>
        <v>28785</v>
      </c>
      <c r="M17" s="28"/>
      <c r="N17" s="37">
        <f>[5]Lagledelse!M17</f>
        <v>0</v>
      </c>
      <c r="O17" s="34">
        <f>[5]Lagledelse!N17</f>
        <v>0</v>
      </c>
      <c r="P17" s="34">
        <f>[5]Lagledelse!O17</f>
        <v>0</v>
      </c>
      <c r="Q17" s="34">
        <f>[5]Lagledelse!P17</f>
        <v>0</v>
      </c>
      <c r="R17" s="37">
        <f>[5]Lagledelse!Q17</f>
        <v>0</v>
      </c>
      <c r="S17" s="34">
        <f>[5]Lagledelse!R17</f>
        <v>0</v>
      </c>
      <c r="T17" s="34">
        <f>[5]Lagledelse!S17</f>
        <v>0</v>
      </c>
    </row>
    <row r="18" spans="2:20" s="39" customFormat="1" ht="15" customHeight="1" x14ac:dyDescent="0.25">
      <c r="B18" s="32" t="str">
        <f>[5]Lagledelse!B18</f>
        <v>Trener</v>
      </c>
      <c r="C18" s="28">
        <f t="shared" si="0"/>
        <v>2008</v>
      </c>
      <c r="D18" s="33" t="str">
        <f>[5]Lagledelse!C18</f>
        <v>08S1</v>
      </c>
      <c r="E18" s="26"/>
      <c r="F18" s="34" t="str">
        <f>[5]Lagledelse!E18</f>
        <v>Rolv</v>
      </c>
      <c r="G18" s="34" t="str">
        <f>[5]Lagledelse!F18</f>
        <v>Råen</v>
      </c>
      <c r="H18" s="34" t="str">
        <f>[5]Lagledelse!G18</f>
        <v>Uranusveien 5</v>
      </c>
      <c r="I18" s="35">
        <f>[5]Lagledelse!H18</f>
        <v>3113</v>
      </c>
      <c r="J18" s="34" t="str">
        <f>[5]Lagledelse!I18</f>
        <v>rolv.raaen@gmail.com</v>
      </c>
      <c r="K18" s="35">
        <f>[5]Lagledelse!J18</f>
        <v>40454074</v>
      </c>
      <c r="L18" s="36">
        <f>[5]Lagledelse!K18</f>
        <v>29007</v>
      </c>
      <c r="M18" s="28"/>
      <c r="N18" s="37">
        <f>[5]Lagledelse!M18</f>
        <v>0</v>
      </c>
      <c r="O18" s="34">
        <f>[5]Lagledelse!N18</f>
        <v>0</v>
      </c>
      <c r="P18" s="34">
        <f>[5]Lagledelse!O18</f>
        <v>0</v>
      </c>
      <c r="Q18" s="34">
        <f>[5]Lagledelse!P18</f>
        <v>0</v>
      </c>
      <c r="R18" s="37">
        <f>[5]Lagledelse!Q18</f>
        <v>0</v>
      </c>
      <c r="S18" s="34">
        <f>[5]Lagledelse!R18</f>
        <v>0</v>
      </c>
      <c r="T18" s="34">
        <f>[5]Lagledelse!S18</f>
        <v>0</v>
      </c>
    </row>
    <row r="19" spans="2:20" s="39" customFormat="1" ht="15" customHeight="1" x14ac:dyDescent="0.25">
      <c r="B19" s="32" t="str">
        <f>[5]Lagledelse!B19</f>
        <v>Trener</v>
      </c>
      <c r="C19" s="28">
        <f t="shared" si="0"/>
        <v>2008</v>
      </c>
      <c r="D19" s="33" t="str">
        <f>[5]Lagledelse!C19</f>
        <v>08S1</v>
      </c>
      <c r="E19" s="26"/>
      <c r="F19" s="34" t="str">
        <f>[5]Lagledelse!E19</f>
        <v>Karol</v>
      </c>
      <c r="G19" s="34" t="str">
        <f>[5]Lagledelse!F19</f>
        <v>Sobczak</v>
      </c>
      <c r="H19" s="34" t="str">
        <f>[5]Lagledelse!G19</f>
        <v>Merkurveien 3</v>
      </c>
      <c r="I19" s="35">
        <f>[5]Lagledelse!H19</f>
        <v>3113</v>
      </c>
      <c r="J19" s="34" t="str">
        <f>[5]Lagledelse!I19</f>
        <v>skarol@hotmail.com</v>
      </c>
      <c r="K19" s="35">
        <f>[5]Lagledelse!J19</f>
        <v>45412338</v>
      </c>
      <c r="L19" s="36">
        <f>[5]Lagledelse!K19</f>
        <v>26920</v>
      </c>
      <c r="M19" s="28"/>
      <c r="N19" s="37">
        <f>[5]Lagledelse!M19</f>
        <v>0</v>
      </c>
      <c r="O19" s="34">
        <f>[5]Lagledelse!N19</f>
        <v>0</v>
      </c>
      <c r="P19" s="34">
        <f>[5]Lagledelse!O19</f>
        <v>0</v>
      </c>
      <c r="Q19" s="34">
        <f>[5]Lagledelse!P19</f>
        <v>0</v>
      </c>
      <c r="R19" s="37">
        <f>[5]Lagledelse!Q19</f>
        <v>0</v>
      </c>
      <c r="S19" s="34">
        <f>[5]Lagledelse!R19</f>
        <v>0</v>
      </c>
      <c r="T19" s="34">
        <f>[5]Lagledelse!S19</f>
        <v>0</v>
      </c>
    </row>
    <row r="20" spans="2:20" s="39" customFormat="1" ht="15" customHeight="1" x14ac:dyDescent="0.25">
      <c r="B20" s="32" t="str">
        <f>[5]Lagledelse!B20</f>
        <v>Lagleder</v>
      </c>
      <c r="C20" s="28">
        <f t="shared" si="0"/>
        <v>2008</v>
      </c>
      <c r="D20" s="33" t="str">
        <f>[5]Lagledelse!C20</f>
        <v>08S1</v>
      </c>
      <c r="E20" s="26"/>
      <c r="F20" s="34" t="str">
        <f>[5]Lagledelse!E20</f>
        <v xml:space="preserve">Marianne </v>
      </c>
      <c r="G20" s="34" t="str">
        <f>[5]Lagledelse!F20</f>
        <v>Lande</v>
      </c>
      <c r="H20" s="34" t="str">
        <f>[5]Lagledelse!G20</f>
        <v>Larissas vei 1</v>
      </c>
      <c r="I20" s="35">
        <f>[5]Lagledelse!H20</f>
        <v>3113</v>
      </c>
      <c r="J20" s="34" t="str">
        <f>[5]Lagledelse!I20</f>
        <v>landemarianne@gmail.com</v>
      </c>
      <c r="K20" s="35">
        <f>[5]Lagledelse!J20</f>
        <v>90687730</v>
      </c>
      <c r="L20" s="36">
        <f>[5]Lagledelse!K20</f>
        <v>28431</v>
      </c>
      <c r="M20" s="28"/>
      <c r="N20" s="37">
        <f>[5]Lagledelse!M20</f>
        <v>0</v>
      </c>
      <c r="O20" s="34">
        <f>[5]Lagledelse!N20</f>
        <v>0</v>
      </c>
      <c r="P20" s="34">
        <f>[5]Lagledelse!O20</f>
        <v>0</v>
      </c>
      <c r="Q20" s="34">
        <f>[5]Lagledelse!P20</f>
        <v>0</v>
      </c>
      <c r="R20" s="37">
        <f>[5]Lagledelse!Q20</f>
        <v>0</v>
      </c>
      <c r="S20" s="34">
        <f>[5]Lagledelse!R20</f>
        <v>0</v>
      </c>
      <c r="T20" s="34">
        <f>[5]Lagledelse!S20</f>
        <v>0</v>
      </c>
    </row>
    <row r="21" spans="2:20" s="39" customFormat="1" ht="15" customHeight="1" x14ac:dyDescent="0.25">
      <c r="B21" s="32" t="str">
        <f>[5]Lagledelse!B21</f>
        <v>Lagleder</v>
      </c>
      <c r="C21" s="28">
        <f t="shared" si="0"/>
        <v>2008</v>
      </c>
      <c r="D21" s="33" t="str">
        <f>[5]Lagledelse!C21</f>
        <v>08H</v>
      </c>
      <c r="E21" s="26"/>
      <c r="F21" s="34" t="str">
        <f>[5]Lagledelse!E21</f>
        <v>Trond</v>
      </c>
      <c r="G21" s="34" t="str">
        <f>[5]Lagledelse!F21</f>
        <v>Eriksen</v>
      </c>
      <c r="H21" s="34" t="str">
        <f>[5]Lagledelse!G21</f>
        <v>Strandbakken</v>
      </c>
      <c r="I21" s="35">
        <f>[5]Lagledelse!H21</f>
        <v>3124</v>
      </c>
      <c r="J21" s="34" t="str">
        <f>[5]Lagledelse!I21</f>
        <v>trond.finn.eriksen@storebrand.no</v>
      </c>
      <c r="K21" s="35">
        <f>[5]Lagledelse!J21</f>
        <v>99164135</v>
      </c>
      <c r="L21" s="36">
        <f>[5]Lagledelse!K21</f>
        <v>0</v>
      </c>
      <c r="M21" s="28"/>
      <c r="N21" s="37">
        <f>[5]Lagledelse!M21</f>
        <v>0</v>
      </c>
      <c r="O21" s="34">
        <f>[5]Lagledelse!N21</f>
        <v>0</v>
      </c>
      <c r="P21" s="34">
        <f>[5]Lagledelse!O21</f>
        <v>0</v>
      </c>
      <c r="Q21" s="34">
        <f>[5]Lagledelse!P21</f>
        <v>0</v>
      </c>
      <c r="R21" s="37">
        <f>[5]Lagledelse!Q21</f>
        <v>0</v>
      </c>
      <c r="S21" s="34">
        <f>[5]Lagledelse!R21</f>
        <v>0</v>
      </c>
      <c r="T21" s="34">
        <f>[5]Lagledelse!S21</f>
        <v>0</v>
      </c>
    </row>
    <row r="22" spans="2:20" s="39" customFormat="1" ht="15" customHeight="1" x14ac:dyDescent="0.25">
      <c r="B22" s="32" t="str">
        <f>[5]Lagledelse!B22</f>
        <v>Trener</v>
      </c>
      <c r="C22" s="28">
        <f t="shared" si="0"/>
        <v>2008</v>
      </c>
      <c r="D22" s="33" t="str">
        <f>[5]Lagledelse!C22</f>
        <v>08H1</v>
      </c>
      <c r="E22" s="26"/>
      <c r="F22" s="34" t="str">
        <f>[5]Lagledelse!E22</f>
        <v>Rune</v>
      </c>
      <c r="G22" s="34" t="str">
        <f>[5]Lagledelse!F22</f>
        <v>Sandaker</v>
      </c>
      <c r="H22" s="34" t="str">
        <f>[5]Lagledelse!G22</f>
        <v>Vipeveien 8</v>
      </c>
      <c r="I22" s="35">
        <f>[5]Lagledelse!H22</f>
        <v>3124</v>
      </c>
      <c r="J22" s="34" t="str">
        <f>[5]Lagledelse!I22</f>
        <v>runesandaker@me.com</v>
      </c>
      <c r="K22" s="35">
        <f>[5]Lagledelse!J22</f>
        <v>40055438</v>
      </c>
      <c r="L22" s="36">
        <f>[5]Lagledelse!K22</f>
        <v>0</v>
      </c>
      <c r="M22" s="28"/>
      <c r="N22" s="37">
        <f>[5]Lagledelse!M22</f>
        <v>0</v>
      </c>
      <c r="O22" s="34">
        <f>[5]Lagledelse!N22</f>
        <v>0</v>
      </c>
      <c r="P22" s="34">
        <f>[5]Lagledelse!O22</f>
        <v>0</v>
      </c>
      <c r="Q22" s="34">
        <f>[5]Lagledelse!P22</f>
        <v>0</v>
      </c>
      <c r="R22" s="37">
        <f>[5]Lagledelse!Q22</f>
        <v>0</v>
      </c>
      <c r="S22" s="34">
        <f>[5]Lagledelse!R22</f>
        <v>0</v>
      </c>
      <c r="T22" s="34">
        <f>[5]Lagledelse!S22</f>
        <v>0</v>
      </c>
    </row>
    <row r="23" spans="2:20" s="39" customFormat="1" ht="15" customHeight="1" x14ac:dyDescent="0.25">
      <c r="B23" s="32" t="str">
        <f>[5]Lagledelse!B23</f>
        <v>Trener</v>
      </c>
      <c r="C23" s="28">
        <f t="shared" si="0"/>
        <v>2008</v>
      </c>
      <c r="D23" s="33" t="str">
        <f>[5]Lagledelse!C23</f>
        <v>08H2</v>
      </c>
      <c r="E23" s="26"/>
      <c r="F23" s="34" t="str">
        <f>[5]Lagledelse!E23</f>
        <v>Geir</v>
      </c>
      <c r="G23" s="34" t="str">
        <f>[5]Lagledelse!F23</f>
        <v>Jomaas</v>
      </c>
      <c r="H23" s="34" t="str">
        <f>[5]Lagledelse!G23</f>
        <v>Nedre Bogenvei</v>
      </c>
      <c r="I23" s="35">
        <f>[5]Lagledelse!H23</f>
        <v>3124</v>
      </c>
      <c r="J23" s="34" t="str">
        <f>[5]Lagledelse!I23</f>
        <v>geirjomaas@hotmail.com</v>
      </c>
      <c r="K23" s="35">
        <f>[5]Lagledelse!J23</f>
        <v>99232828</v>
      </c>
      <c r="L23" s="36">
        <f>[5]Lagledelse!K23</f>
        <v>0</v>
      </c>
      <c r="M23" s="28"/>
      <c r="N23" s="37">
        <f>[5]Lagledelse!M23</f>
        <v>0</v>
      </c>
      <c r="O23" s="34">
        <f>[5]Lagledelse!N23</f>
        <v>0</v>
      </c>
      <c r="P23" s="34">
        <f>[5]Lagledelse!O23</f>
        <v>0</v>
      </c>
      <c r="Q23" s="34">
        <f>[5]Lagledelse!P23</f>
        <v>0</v>
      </c>
      <c r="R23" s="37">
        <f>[5]Lagledelse!Q23</f>
        <v>0</v>
      </c>
      <c r="S23" s="34">
        <f>[5]Lagledelse!R23</f>
        <v>0</v>
      </c>
      <c r="T23" s="34">
        <f>[5]Lagledelse!S23</f>
        <v>0</v>
      </c>
    </row>
    <row r="24" spans="2:20" s="39" customFormat="1" ht="15" customHeight="1" x14ac:dyDescent="0.25">
      <c r="B24" s="32" t="str">
        <f>[5]Lagledelse!B24</f>
        <v>Lagleder</v>
      </c>
      <c r="C24" s="28">
        <f t="shared" si="0"/>
        <v>2008</v>
      </c>
      <c r="D24" s="33" t="str">
        <f>[5]Lagledelse!C24</f>
        <v>08J</v>
      </c>
      <c r="E24" s="26"/>
      <c r="F24" s="34" t="str">
        <f>[5]Lagledelse!E24</f>
        <v>Stian</v>
      </c>
      <c r="G24" s="34" t="str">
        <f>[5]Lagledelse!F24</f>
        <v>Martinsen</v>
      </c>
      <c r="H24" s="34" t="str">
        <f>[5]Lagledelse!G24</f>
        <v>Nedre Bogenvei 37</v>
      </c>
      <c r="I24" s="35">
        <f>[5]Lagledelse!H24</f>
        <v>3150</v>
      </c>
      <c r="J24" s="34" t="str">
        <f>[5]Lagledelse!I24</f>
        <v>stian.martinsen@trainor.no</v>
      </c>
      <c r="K24" s="35">
        <f>[5]Lagledelse!J24</f>
        <v>93241515</v>
      </c>
      <c r="L24" s="36">
        <f>[5]Lagledelse!K24</f>
        <v>28330</v>
      </c>
      <c r="M24" s="28"/>
      <c r="N24" s="37">
        <f>[5]Lagledelse!M24</f>
        <v>0</v>
      </c>
      <c r="O24" s="34">
        <f>[5]Lagledelse!N24</f>
        <v>0</v>
      </c>
      <c r="P24" s="34">
        <f>[5]Lagledelse!O24</f>
        <v>0</v>
      </c>
      <c r="Q24" s="34">
        <f>[5]Lagledelse!P24</f>
        <v>0</v>
      </c>
      <c r="R24" s="37">
        <f>[5]Lagledelse!Q24</f>
        <v>0</v>
      </c>
      <c r="S24" s="34">
        <f>[5]Lagledelse!R24</f>
        <v>0</v>
      </c>
      <c r="T24" s="34">
        <f>[5]Lagledelse!S24</f>
        <v>0</v>
      </c>
    </row>
    <row r="25" spans="2:20" s="39" customFormat="1" ht="15" customHeight="1" x14ac:dyDescent="0.25">
      <c r="B25" s="32" t="str">
        <f>[5]Lagledelse!B25</f>
        <v>Trener</v>
      </c>
      <c r="C25" s="28">
        <f t="shared" si="0"/>
        <v>2008</v>
      </c>
      <c r="D25" s="33" t="str">
        <f>[5]Lagledelse!C25</f>
        <v>08J1</v>
      </c>
      <c r="E25" s="26"/>
      <c r="F25" s="34" t="str">
        <f>[5]Lagledelse!E25</f>
        <v xml:space="preserve">Morten </v>
      </c>
      <c r="G25" s="34" t="str">
        <f>[5]Lagledelse!F25</f>
        <v>Verlo</v>
      </c>
      <c r="H25" s="34" t="str">
        <f>[5]Lagledelse!G25</f>
        <v>Simleveien 15</v>
      </c>
      <c r="I25" s="35">
        <f>[5]Lagledelse!H25</f>
        <v>3124</v>
      </c>
      <c r="J25" s="34" t="str">
        <f>[5]Lagledelse!I25</f>
        <v>morten.verlo@abax.no</v>
      </c>
      <c r="K25" s="35">
        <f>[5]Lagledelse!J25</f>
        <v>90930157</v>
      </c>
      <c r="L25" s="36">
        <f>[5]Lagledelse!K25</f>
        <v>0</v>
      </c>
      <c r="M25" s="28"/>
      <c r="N25" s="37">
        <f>[5]Lagledelse!M25</f>
        <v>0</v>
      </c>
      <c r="O25" s="34">
        <f>[5]Lagledelse!N25</f>
        <v>2011</v>
      </c>
      <c r="P25" s="34">
        <f>[5]Lagledelse!O25</f>
        <v>2012</v>
      </c>
      <c r="Q25" s="34">
        <f>[5]Lagledelse!P25</f>
        <v>2014</v>
      </c>
      <c r="R25" s="37">
        <f>[5]Lagledelse!Q25</f>
        <v>0</v>
      </c>
      <c r="S25" s="34">
        <f>[5]Lagledelse!R25</f>
        <v>0</v>
      </c>
      <c r="T25" s="34">
        <f>[5]Lagledelse!S25</f>
        <v>0</v>
      </c>
    </row>
    <row r="26" spans="2:20" s="39" customFormat="1" ht="15" customHeight="1" x14ac:dyDescent="0.25">
      <c r="B26" s="32" t="str">
        <f>[5]Lagledelse!B26</f>
        <v>Trener</v>
      </c>
      <c r="C26" s="28">
        <f t="shared" si="0"/>
        <v>2008</v>
      </c>
      <c r="D26" s="33" t="str">
        <f>[5]Lagledelse!C26</f>
        <v>08J2</v>
      </c>
      <c r="E26" s="26"/>
      <c r="F26" s="34" t="str">
        <f>[5]Lagledelse!E26</f>
        <v>Atle</v>
      </c>
      <c r="G26" s="34" t="str">
        <f>[5]Lagledelse!F26</f>
        <v>Kettilsen</v>
      </c>
      <c r="H26" s="34" t="str">
        <f>[5]Lagledelse!G26</f>
        <v>Hytteveien 1</v>
      </c>
      <c r="I26" s="35">
        <f>[5]Lagledelse!H26</f>
        <v>3150</v>
      </c>
      <c r="J26" s="34" t="str">
        <f>[5]Lagledelse!I26</f>
        <v>atle.kettilsen@gmail.com</v>
      </c>
      <c r="K26" s="35">
        <f>[5]Lagledelse!J26</f>
        <v>40170448</v>
      </c>
      <c r="L26" s="36">
        <f>[5]Lagledelse!K26</f>
        <v>0</v>
      </c>
      <c r="M26" s="28"/>
      <c r="N26" s="37">
        <f>[5]Lagledelse!M26</f>
        <v>0</v>
      </c>
      <c r="O26" s="34">
        <f>[5]Lagledelse!N26</f>
        <v>2015</v>
      </c>
      <c r="P26" s="34">
        <f>[5]Lagledelse!O26</f>
        <v>0</v>
      </c>
      <c r="Q26" s="34">
        <f>[5]Lagledelse!P26</f>
        <v>0</v>
      </c>
      <c r="R26" s="37">
        <f>[5]Lagledelse!Q26</f>
        <v>0</v>
      </c>
      <c r="S26" s="34">
        <f>[5]Lagledelse!R26</f>
        <v>0</v>
      </c>
      <c r="T26" s="34">
        <f>[5]Lagledelse!S26</f>
        <v>0</v>
      </c>
    </row>
    <row r="27" spans="2:20" s="39" customFormat="1" ht="15" customHeight="1" x14ac:dyDescent="0.25">
      <c r="B27" s="32" t="str">
        <f>[5]Lagledelse!B27</f>
        <v>Trener</v>
      </c>
      <c r="C27" s="28">
        <f t="shared" si="0"/>
        <v>2008</v>
      </c>
      <c r="D27" s="33" t="str">
        <f>[5]Lagledelse!C27</f>
        <v>08J3</v>
      </c>
      <c r="E27" s="26"/>
      <c r="F27" s="34" t="str">
        <f>[5]Lagledelse!E27</f>
        <v>Chris</v>
      </c>
      <c r="G27" s="34" t="str">
        <f>[5]Lagledelse!F27</f>
        <v>Engbråthen</v>
      </c>
      <c r="H27" s="34" t="str">
        <f>[5]Lagledelse!G27</f>
        <v>Sevjeveien 21</v>
      </c>
      <c r="I27" s="35">
        <f>[5]Lagledelse!H27</f>
        <v>3114</v>
      </c>
      <c r="J27" s="34" t="str">
        <f>[5]Lagledelse!I27</f>
        <v>engebraten@gmail.com</v>
      </c>
      <c r="K27" s="35">
        <f>[5]Lagledelse!J27</f>
        <v>98627211</v>
      </c>
      <c r="L27" s="36">
        <f>[5]Lagledelse!K27</f>
        <v>0</v>
      </c>
      <c r="M27" s="28"/>
      <c r="N27" s="37">
        <f>[5]Lagledelse!M27</f>
        <v>0</v>
      </c>
      <c r="O27" s="34">
        <f>[5]Lagledelse!N27</f>
        <v>0</v>
      </c>
      <c r="P27" s="34">
        <f>[5]Lagledelse!O27</f>
        <v>0</v>
      </c>
      <c r="Q27" s="34">
        <f>[5]Lagledelse!P27</f>
        <v>0</v>
      </c>
      <c r="R27" s="37">
        <f>[5]Lagledelse!Q27</f>
        <v>0</v>
      </c>
      <c r="S27" s="34">
        <f>[5]Lagledelse!R27</f>
        <v>0</v>
      </c>
      <c r="T27" s="34">
        <f>[5]Lagledelse!S27</f>
        <v>0</v>
      </c>
    </row>
    <row r="28" spans="2:20" s="39" customFormat="1" ht="15" customHeight="1" x14ac:dyDescent="0.25">
      <c r="B28" s="32" t="str">
        <f>[5]Lagledelse!B28</f>
        <v>Trener</v>
      </c>
      <c r="C28" s="28">
        <f t="shared" si="0"/>
        <v>2008</v>
      </c>
      <c r="D28" s="33" t="str">
        <f>[5]Lagledelse!C28</f>
        <v>08J4</v>
      </c>
      <c r="E28" s="26"/>
      <c r="F28" s="34" t="str">
        <f>[5]Lagledelse!E28</f>
        <v>Harald</v>
      </c>
      <c r="G28" s="34" t="str">
        <f>[5]Lagledelse!F28</f>
        <v>Vedvik</v>
      </c>
      <c r="H28" s="34" t="str">
        <f>[5]Lagledelse!G28</f>
        <v>Tareveien 8</v>
      </c>
      <c r="I28" s="35">
        <f>[5]Lagledelse!H28</f>
        <v>3150</v>
      </c>
      <c r="J28" s="34" t="str">
        <f>[5]Lagledelse!I28</f>
        <v>harald.vedvik@pearlconsulting.no</v>
      </c>
      <c r="K28" s="35">
        <f>[5]Lagledelse!J28</f>
        <v>93858544</v>
      </c>
      <c r="L28" s="36">
        <f>[5]Lagledelse!K28</f>
        <v>0</v>
      </c>
      <c r="M28" s="28"/>
      <c r="N28" s="37">
        <f>[5]Lagledelse!M28</f>
        <v>0</v>
      </c>
      <c r="O28" s="34">
        <f>[5]Lagledelse!N28</f>
        <v>0</v>
      </c>
      <c r="P28" s="34">
        <f>[5]Lagledelse!O28</f>
        <v>0</v>
      </c>
      <c r="Q28" s="34">
        <f>[5]Lagledelse!P28</f>
        <v>0</v>
      </c>
      <c r="R28" s="37">
        <f>[5]Lagledelse!Q28</f>
        <v>0</v>
      </c>
      <c r="S28" s="34">
        <f>[5]Lagledelse!R28</f>
        <v>0</v>
      </c>
      <c r="T28" s="34">
        <f>[5]Lagledelse!S28</f>
        <v>0</v>
      </c>
    </row>
    <row r="29" spans="2:20" s="39" customFormat="1" ht="15" customHeight="1" x14ac:dyDescent="0.25">
      <c r="B29" s="32" t="str">
        <f>[5]Lagledelse!B29</f>
        <v>Årgangskoordinator</v>
      </c>
      <c r="C29" s="28">
        <f t="shared" si="0"/>
        <v>2008</v>
      </c>
      <c r="D29" s="33">
        <f>[5]Lagledelse!C29</f>
        <v>0</v>
      </c>
      <c r="E29" s="26"/>
      <c r="F29" s="34" t="str">
        <f>[5]Lagledelse!E29</f>
        <v>Ikke besluttet</v>
      </c>
      <c r="G29" s="34">
        <f>[5]Lagledelse!F29</f>
        <v>0</v>
      </c>
      <c r="H29" s="34">
        <f>[5]Lagledelse!G29</f>
        <v>0</v>
      </c>
      <c r="I29" s="35">
        <f>[5]Lagledelse!H29</f>
        <v>0</v>
      </c>
      <c r="J29" s="34">
        <f>[5]Lagledelse!I29</f>
        <v>0</v>
      </c>
      <c r="K29" s="35">
        <f>[5]Lagledelse!J29</f>
        <v>0</v>
      </c>
      <c r="L29" s="36">
        <f>[5]Lagledelse!K29</f>
        <v>0</v>
      </c>
      <c r="M29" s="28"/>
      <c r="N29" s="37">
        <f>[5]Lagledelse!M29</f>
        <v>0</v>
      </c>
      <c r="O29" s="34">
        <f>[5]Lagledelse!N29</f>
        <v>0</v>
      </c>
      <c r="P29" s="34">
        <f>[5]Lagledelse!O29</f>
        <v>0</v>
      </c>
      <c r="Q29" s="34">
        <f>[5]Lagledelse!P29</f>
        <v>0</v>
      </c>
      <c r="R29" s="37">
        <f>[5]Lagledelse!Q29</f>
        <v>0</v>
      </c>
      <c r="S29" s="34">
        <f>[5]Lagledelse!R29</f>
        <v>0</v>
      </c>
      <c r="T29" s="34">
        <f>[5]Lagledelse!S29</f>
        <v>0</v>
      </c>
    </row>
    <row r="30" spans="2:20" s="39" customFormat="1" ht="15" customHeight="1" x14ac:dyDescent="0.25">
      <c r="B30" s="32">
        <f>[5]Lagledelse!B30</f>
        <v>0</v>
      </c>
      <c r="C30" s="28">
        <f t="shared" si="0"/>
        <v>0</v>
      </c>
      <c r="D30" s="33">
        <f>[5]Lagledelse!C30</f>
        <v>0</v>
      </c>
      <c r="E30" s="26"/>
      <c r="F30" s="34">
        <f>[5]Lagledelse!E30</f>
        <v>0</v>
      </c>
      <c r="G30" s="34">
        <f>[5]Lagledelse!F30</f>
        <v>0</v>
      </c>
      <c r="H30" s="34">
        <f>[5]Lagledelse!G30</f>
        <v>0</v>
      </c>
      <c r="I30" s="35">
        <f>[5]Lagledelse!H30</f>
        <v>0</v>
      </c>
      <c r="J30" s="34">
        <f>[5]Lagledelse!I30</f>
        <v>0</v>
      </c>
      <c r="K30" s="35">
        <f>[5]Lagledelse!J30</f>
        <v>0</v>
      </c>
      <c r="L30" s="36">
        <f>[5]Lagledelse!K30</f>
        <v>0</v>
      </c>
      <c r="M30" s="28"/>
      <c r="N30" s="37">
        <f>[5]Lagledelse!M30</f>
        <v>0</v>
      </c>
      <c r="O30" s="34">
        <f>[5]Lagledelse!N30</f>
        <v>0</v>
      </c>
      <c r="P30" s="34">
        <f>[5]Lagledelse!O30</f>
        <v>0</v>
      </c>
      <c r="Q30" s="34">
        <f>[5]Lagledelse!P30</f>
        <v>0</v>
      </c>
      <c r="R30" s="37">
        <f>[5]Lagledelse!Q30</f>
        <v>0</v>
      </c>
      <c r="S30" s="34">
        <f>[5]Lagledelse!R30</f>
        <v>0</v>
      </c>
      <c r="T30" s="34">
        <f>[5]Lagledelse!S30</f>
        <v>0</v>
      </c>
    </row>
    <row r="31" spans="2:20" s="39" customFormat="1" ht="15" customHeight="1" x14ac:dyDescent="0.25">
      <c r="B31" s="32">
        <f>[5]Lagledelse!B31</f>
        <v>0</v>
      </c>
      <c r="C31" s="28">
        <f t="shared" si="0"/>
        <v>0</v>
      </c>
      <c r="D31" s="33">
        <f>[5]Lagledelse!C31</f>
        <v>0</v>
      </c>
      <c r="E31" s="26"/>
      <c r="F31" s="34">
        <f>[5]Lagledelse!E31</f>
        <v>0</v>
      </c>
      <c r="G31" s="34">
        <f>[5]Lagledelse!F31</f>
        <v>0</v>
      </c>
      <c r="H31" s="34">
        <f>[5]Lagledelse!G31</f>
        <v>0</v>
      </c>
      <c r="I31" s="35">
        <f>[5]Lagledelse!H31</f>
        <v>0</v>
      </c>
      <c r="J31" s="34">
        <f>[5]Lagledelse!I31</f>
        <v>0</v>
      </c>
      <c r="K31" s="35">
        <f>[5]Lagledelse!J31</f>
        <v>0</v>
      </c>
      <c r="L31" s="36">
        <f>[5]Lagledelse!K31</f>
        <v>0</v>
      </c>
      <c r="M31" s="28"/>
      <c r="N31" s="37">
        <f>[5]Lagledelse!M31</f>
        <v>0</v>
      </c>
      <c r="O31" s="34">
        <f>[5]Lagledelse!N31</f>
        <v>0</v>
      </c>
      <c r="P31" s="34">
        <f>[5]Lagledelse!O31</f>
        <v>0</v>
      </c>
      <c r="Q31" s="34">
        <f>[5]Lagledelse!P31</f>
        <v>0</v>
      </c>
      <c r="R31" s="37">
        <f>[5]Lagledelse!Q31</f>
        <v>0</v>
      </c>
      <c r="S31" s="34">
        <f>[5]Lagledelse!R31</f>
        <v>0</v>
      </c>
      <c r="T31" s="34">
        <f>[5]Lagledelse!S31</f>
        <v>0</v>
      </c>
    </row>
    <row r="32" spans="2:20" s="39" customFormat="1" ht="15" customHeight="1" x14ac:dyDescent="0.25">
      <c r="B32" s="32">
        <f>[5]Lagledelse!B32</f>
        <v>0</v>
      </c>
      <c r="C32" s="28">
        <f t="shared" si="0"/>
        <v>0</v>
      </c>
      <c r="D32" s="33">
        <f>[5]Lagledelse!C32</f>
        <v>0</v>
      </c>
      <c r="E32" s="26"/>
      <c r="F32" s="34">
        <f>[5]Lagledelse!E32</f>
        <v>0</v>
      </c>
      <c r="G32" s="34">
        <f>[5]Lagledelse!F32</f>
        <v>0</v>
      </c>
      <c r="H32" s="34">
        <f>[5]Lagledelse!G32</f>
        <v>0</v>
      </c>
      <c r="I32" s="35">
        <f>[5]Lagledelse!H32</f>
        <v>0</v>
      </c>
      <c r="J32" s="34">
        <f>[5]Lagledelse!I32</f>
        <v>0</v>
      </c>
      <c r="K32" s="35">
        <f>[5]Lagledelse!J32</f>
        <v>0</v>
      </c>
      <c r="L32" s="36">
        <f>[5]Lagledelse!K32</f>
        <v>0</v>
      </c>
      <c r="M32" s="28"/>
      <c r="N32" s="37">
        <f>[5]Lagledelse!M32</f>
        <v>0</v>
      </c>
      <c r="O32" s="34">
        <f>[5]Lagledelse!N32</f>
        <v>0</v>
      </c>
      <c r="P32" s="34">
        <f>[5]Lagledelse!O32</f>
        <v>0</v>
      </c>
      <c r="Q32" s="34">
        <f>[5]Lagledelse!P32</f>
        <v>0</v>
      </c>
      <c r="R32" s="37">
        <f>[5]Lagledelse!Q32</f>
        <v>0</v>
      </c>
      <c r="S32" s="34">
        <f>[5]Lagledelse!R32</f>
        <v>0</v>
      </c>
      <c r="T32" s="34">
        <f>[5]Lagledelse!S32</f>
        <v>0</v>
      </c>
    </row>
    <row r="33" spans="2:20" s="39" customFormat="1" ht="15" customHeight="1" x14ac:dyDescent="0.25">
      <c r="B33" s="32">
        <f>[5]Lagledelse!B33</f>
        <v>0</v>
      </c>
      <c r="C33" s="28">
        <f t="shared" si="0"/>
        <v>0</v>
      </c>
      <c r="D33" s="33">
        <f>[5]Lagledelse!C33</f>
        <v>0</v>
      </c>
      <c r="E33" s="26"/>
      <c r="F33" s="34">
        <f>[5]Lagledelse!E33</f>
        <v>0</v>
      </c>
      <c r="G33" s="34">
        <f>[5]Lagledelse!F33</f>
        <v>0</v>
      </c>
      <c r="H33" s="34">
        <f>[5]Lagledelse!G33</f>
        <v>0</v>
      </c>
      <c r="I33" s="35">
        <f>[5]Lagledelse!H33</f>
        <v>0</v>
      </c>
      <c r="J33" s="34">
        <f>[5]Lagledelse!I33</f>
        <v>0</v>
      </c>
      <c r="K33" s="35">
        <f>[5]Lagledelse!J33</f>
        <v>0</v>
      </c>
      <c r="L33" s="36">
        <f>[5]Lagledelse!K33</f>
        <v>0</v>
      </c>
      <c r="M33" s="28"/>
      <c r="N33" s="37">
        <f>[5]Lagledelse!M33</f>
        <v>0</v>
      </c>
      <c r="O33" s="34">
        <f>[5]Lagledelse!N33</f>
        <v>0</v>
      </c>
      <c r="P33" s="34">
        <f>[5]Lagledelse!O33</f>
        <v>0</v>
      </c>
      <c r="Q33" s="34">
        <f>[5]Lagledelse!P33</f>
        <v>0</v>
      </c>
      <c r="R33" s="37">
        <f>[5]Lagledelse!Q33</f>
        <v>0</v>
      </c>
      <c r="S33" s="34">
        <f>[5]Lagledelse!R33</f>
        <v>0</v>
      </c>
      <c r="T33" s="34">
        <f>[5]Lagledelse!S33</f>
        <v>0</v>
      </c>
    </row>
    <row r="34" spans="2:20" s="39" customFormat="1" ht="15" customHeight="1" x14ac:dyDescent="0.25">
      <c r="B34" s="32">
        <f>[5]Lagledelse!B34</f>
        <v>0</v>
      </c>
      <c r="C34" s="28">
        <f t="shared" si="0"/>
        <v>0</v>
      </c>
      <c r="D34" s="33">
        <f>[5]Lagledelse!C34</f>
        <v>0</v>
      </c>
      <c r="E34" s="26"/>
      <c r="F34" s="34">
        <f>[5]Lagledelse!E34</f>
        <v>0</v>
      </c>
      <c r="G34" s="34">
        <f>[5]Lagledelse!F34</f>
        <v>0</v>
      </c>
      <c r="H34" s="34">
        <f>[5]Lagledelse!G34</f>
        <v>0</v>
      </c>
      <c r="I34" s="35">
        <f>[5]Lagledelse!H34</f>
        <v>0</v>
      </c>
      <c r="J34" s="34">
        <f>[5]Lagledelse!I34</f>
        <v>0</v>
      </c>
      <c r="K34" s="35">
        <f>[5]Lagledelse!J34</f>
        <v>0</v>
      </c>
      <c r="L34" s="36">
        <f>[5]Lagledelse!K34</f>
        <v>0</v>
      </c>
      <c r="M34" s="28"/>
      <c r="N34" s="37">
        <f>[5]Lagledelse!M34</f>
        <v>0</v>
      </c>
      <c r="O34" s="34">
        <f>[5]Lagledelse!N34</f>
        <v>0</v>
      </c>
      <c r="P34" s="34">
        <f>[5]Lagledelse!O34</f>
        <v>0</v>
      </c>
      <c r="Q34" s="34">
        <f>[5]Lagledelse!P34</f>
        <v>0</v>
      </c>
      <c r="R34" s="37">
        <f>[5]Lagledelse!Q34</f>
        <v>0</v>
      </c>
      <c r="S34" s="34">
        <f>[5]Lagledelse!R34</f>
        <v>0</v>
      </c>
      <c r="T34" s="34">
        <f>[5]Lagledelse!S34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+BS96Zf/5A7T7vObMr6KKYyCJrekWTeVo6fOR1P1N6brxoa0JNa9fcQjKEoijgsVNkiOz6THqumDPBqpJ7EnfA==" saltValue="E0BQmynoh8Ffv1ztvPK3yw==" spinCount="100000" sheet="1" objects="1" scenarios="1"/>
  <autoFilter ref="B8:D34"/>
  <mergeCells count="8">
    <mergeCell ref="C4:D4"/>
    <mergeCell ref="C5:D5"/>
    <mergeCell ref="F7:L7"/>
    <mergeCell ref="N7:S7"/>
    <mergeCell ref="I38:L38"/>
    <mergeCell ref="I39:L39"/>
    <mergeCell ref="I40:L40"/>
    <mergeCell ref="I41:L41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2009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[6]Lagledelse!C5</f>
        <v>42703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[6]Lagledelse!B10</f>
        <v>Lagleder</v>
      </c>
      <c r="C10" s="28">
        <f t="shared" ref="C10:C34" si="0">IF(OR(B10="Hovedtrener",B10="Årgangskoordinator",B10="Lagleder",B10="Trener",B10="Hjelpetrener"),$C$4,0)</f>
        <v>2009</v>
      </c>
      <c r="D10" s="33" t="str">
        <f>[6]Lagledelse!C10</f>
        <v>09H1</v>
      </c>
      <c r="E10" s="26"/>
      <c r="F10" s="34" t="str">
        <f>[6]Lagledelse!E10</f>
        <v>Håvard</v>
      </c>
      <c r="G10" s="34" t="str">
        <f>[6]Lagledelse!F10</f>
        <v>Løkke</v>
      </c>
      <c r="H10" s="34" t="str">
        <f>[6]Lagledelse!G10</f>
        <v>Ulvikveien 49 A</v>
      </c>
      <c r="I10" s="35">
        <f>[6]Lagledelse!H10</f>
        <v>3150</v>
      </c>
      <c r="J10" s="34" t="str">
        <f>[6]Lagledelse!I10</f>
        <v>havard@lokke.name</v>
      </c>
      <c r="K10" s="35">
        <f>[6]Lagledelse!J10</f>
        <v>92055306</v>
      </c>
      <c r="L10" s="36">
        <f>[6]Lagledelse!K10</f>
        <v>27463</v>
      </c>
      <c r="M10" s="28"/>
      <c r="N10" s="37">
        <f>[6]Lagledelse!M10</f>
        <v>0</v>
      </c>
      <c r="O10" s="34">
        <f>[6]Lagledelse!N10</f>
        <v>0</v>
      </c>
      <c r="P10" s="34">
        <f>[6]Lagledelse!O10</f>
        <v>0</v>
      </c>
      <c r="Q10" s="34">
        <f>[6]Lagledelse!P10</f>
        <v>0</v>
      </c>
      <c r="R10" s="37">
        <f>[6]Lagledelse!Q10</f>
        <v>0</v>
      </c>
      <c r="S10" s="34">
        <f>[6]Lagledelse!R10</f>
        <v>0</v>
      </c>
      <c r="T10" s="34">
        <f>[6]Lagledelse!S10</f>
        <v>0</v>
      </c>
    </row>
    <row r="11" spans="2:20" s="38" customFormat="1" ht="15" customHeight="1" x14ac:dyDescent="0.25">
      <c r="B11" s="32" t="str">
        <f>[6]Lagledelse!B11</f>
        <v>Trener</v>
      </c>
      <c r="C11" s="28">
        <f t="shared" si="0"/>
        <v>2009</v>
      </c>
      <c r="D11" s="33" t="str">
        <f>[6]Lagledelse!C11</f>
        <v>09H1</v>
      </c>
      <c r="E11" s="26"/>
      <c r="F11" s="34" t="str">
        <f>[6]Lagledelse!E11</f>
        <v>Tormod</v>
      </c>
      <c r="G11" s="34" t="str">
        <f>[6]Lagledelse!F11</f>
        <v>Berg</v>
      </c>
      <c r="H11" s="34" t="str">
        <f>[6]Lagledelse!G11</f>
        <v>Kirsebærstien</v>
      </c>
      <c r="I11" s="35">
        <f>[6]Lagledelse!H11</f>
        <v>3124</v>
      </c>
      <c r="J11" s="34" t="str">
        <f>[6]Lagledelse!I11</f>
        <v>tormod@dentinor.no</v>
      </c>
      <c r="K11" s="35">
        <f>[6]Lagledelse!J11</f>
        <v>48027746</v>
      </c>
      <c r="L11" s="36">
        <f>[6]Lagledelse!K11</f>
        <v>27042</v>
      </c>
      <c r="M11" s="28"/>
      <c r="N11" s="37">
        <f>[6]Lagledelse!M11</f>
        <v>0</v>
      </c>
      <c r="O11" s="34">
        <f>[6]Lagledelse!N11</f>
        <v>0</v>
      </c>
      <c r="P11" s="34">
        <f>[6]Lagledelse!O11</f>
        <v>0</v>
      </c>
      <c r="Q11" s="34">
        <f>[6]Lagledelse!P11</f>
        <v>0</v>
      </c>
      <c r="R11" s="37">
        <f>[6]Lagledelse!Q11</f>
        <v>0</v>
      </c>
      <c r="S11" s="34">
        <f>[6]Lagledelse!R11</f>
        <v>0</v>
      </c>
      <c r="T11" s="34">
        <f>[6]Lagledelse!S11</f>
        <v>0</v>
      </c>
    </row>
    <row r="12" spans="2:20" s="39" customFormat="1" ht="15" customHeight="1" x14ac:dyDescent="0.25">
      <c r="B12" s="32" t="str">
        <f>[6]Lagledelse!B12</f>
        <v>Trener</v>
      </c>
      <c r="C12" s="28">
        <f t="shared" si="0"/>
        <v>2009</v>
      </c>
      <c r="D12" s="33" t="str">
        <f>[6]Lagledelse!C12</f>
        <v>09H1</v>
      </c>
      <c r="E12" s="26"/>
      <c r="F12" s="34" t="str">
        <f>[6]Lagledelse!E12</f>
        <v>Ketil</v>
      </c>
      <c r="G12" s="34" t="str">
        <f>[6]Lagledelse!F12</f>
        <v>Strand</v>
      </c>
      <c r="H12" s="34" t="str">
        <f>[6]Lagledelse!G12</f>
        <v>Lomveien 9</v>
      </c>
      <c r="I12" s="35">
        <f>[6]Lagledelse!H12</f>
        <v>3124</v>
      </c>
      <c r="J12" s="34" t="str">
        <f>[6]Lagledelse!I12</f>
        <v>ketil@osebergbygg.no</v>
      </c>
      <c r="K12" s="35">
        <f>[6]Lagledelse!J12</f>
        <v>91628999</v>
      </c>
      <c r="L12" s="36">
        <f>[6]Lagledelse!K12</f>
        <v>0</v>
      </c>
      <c r="M12" s="28"/>
      <c r="N12" s="37">
        <f>[6]Lagledelse!M12</f>
        <v>0</v>
      </c>
      <c r="O12" s="34">
        <f>[6]Lagledelse!N12</f>
        <v>0</v>
      </c>
      <c r="P12" s="34">
        <f>[6]Lagledelse!O12</f>
        <v>0</v>
      </c>
      <c r="Q12" s="34">
        <f>[6]Lagledelse!P12</f>
        <v>0</v>
      </c>
      <c r="R12" s="37">
        <f>[6]Lagledelse!Q12</f>
        <v>0</v>
      </c>
      <c r="S12" s="34">
        <f>[6]Lagledelse!R12</f>
        <v>0</v>
      </c>
      <c r="T12" s="34">
        <f>[6]Lagledelse!S12</f>
        <v>0</v>
      </c>
    </row>
    <row r="13" spans="2:20" s="39" customFormat="1" ht="15" customHeight="1" x14ac:dyDescent="0.25">
      <c r="B13" s="32" t="str">
        <f>[6]Lagledelse!B13</f>
        <v>Trener</v>
      </c>
      <c r="C13" s="28">
        <f t="shared" si="0"/>
        <v>2009</v>
      </c>
      <c r="D13" s="33" t="str">
        <f>[6]Lagledelse!C13</f>
        <v>09H1</v>
      </c>
      <c r="E13" s="26"/>
      <c r="F13" s="34">
        <f>[6]Lagledelse!E13</f>
        <v>0</v>
      </c>
      <c r="G13" s="34">
        <f>[6]Lagledelse!F13</f>
        <v>0</v>
      </c>
      <c r="H13" s="34">
        <f>[6]Lagledelse!G13</f>
        <v>0</v>
      </c>
      <c r="I13" s="35">
        <f>[6]Lagledelse!H13</f>
        <v>0</v>
      </c>
      <c r="J13" s="34">
        <f>[6]Lagledelse!I13</f>
        <v>0</v>
      </c>
      <c r="K13" s="35">
        <f>[6]Lagledelse!J13</f>
        <v>0</v>
      </c>
      <c r="L13" s="36">
        <f>[6]Lagledelse!K13</f>
        <v>0</v>
      </c>
      <c r="M13" s="28"/>
      <c r="N13" s="37">
        <f>[6]Lagledelse!M13</f>
        <v>0</v>
      </c>
      <c r="O13" s="34">
        <f>[6]Lagledelse!N13</f>
        <v>0</v>
      </c>
      <c r="P13" s="34">
        <f>[6]Lagledelse!O13</f>
        <v>0</v>
      </c>
      <c r="Q13" s="34">
        <f>[6]Lagledelse!P13</f>
        <v>0</v>
      </c>
      <c r="R13" s="37">
        <f>[6]Lagledelse!Q13</f>
        <v>0</v>
      </c>
      <c r="S13" s="34">
        <f>[6]Lagledelse!R13</f>
        <v>0</v>
      </c>
      <c r="T13" s="34">
        <f>[6]Lagledelse!S13</f>
        <v>0</v>
      </c>
    </row>
    <row r="14" spans="2:20" s="39" customFormat="1" ht="15" customHeight="1" x14ac:dyDescent="0.25">
      <c r="B14" s="32">
        <f>[6]Lagledelse!B14</f>
        <v>0</v>
      </c>
      <c r="C14" s="28">
        <f t="shared" si="0"/>
        <v>0</v>
      </c>
      <c r="D14" s="33">
        <f>[6]Lagledelse!C14</f>
        <v>0</v>
      </c>
      <c r="E14" s="26"/>
      <c r="F14" s="34">
        <f>[6]Lagledelse!E14</f>
        <v>0</v>
      </c>
      <c r="G14" s="34">
        <f>[6]Lagledelse!F14</f>
        <v>0</v>
      </c>
      <c r="H14" s="34">
        <f>[6]Lagledelse!G14</f>
        <v>0</v>
      </c>
      <c r="I14" s="35">
        <f>[6]Lagledelse!H14</f>
        <v>0</v>
      </c>
      <c r="J14" s="34">
        <f>[6]Lagledelse!I14</f>
        <v>0</v>
      </c>
      <c r="K14" s="35">
        <f>[6]Lagledelse!J14</f>
        <v>0</v>
      </c>
      <c r="L14" s="36">
        <f>[6]Lagledelse!K14</f>
        <v>0</v>
      </c>
      <c r="M14" s="28"/>
      <c r="N14" s="37">
        <f>[6]Lagledelse!M14</f>
        <v>0</v>
      </c>
      <c r="O14" s="34">
        <f>[6]Lagledelse!N14</f>
        <v>0</v>
      </c>
      <c r="P14" s="34">
        <f>[6]Lagledelse!O14</f>
        <v>0</v>
      </c>
      <c r="Q14" s="34">
        <f>[6]Lagledelse!P14</f>
        <v>0</v>
      </c>
      <c r="R14" s="37">
        <f>[6]Lagledelse!Q14</f>
        <v>0</v>
      </c>
      <c r="S14" s="34">
        <f>[6]Lagledelse!R14</f>
        <v>0</v>
      </c>
      <c r="T14" s="34">
        <f>[6]Lagledelse!S14</f>
        <v>0</v>
      </c>
    </row>
    <row r="15" spans="2:20" s="39" customFormat="1" ht="15" customHeight="1" x14ac:dyDescent="0.25">
      <c r="B15" s="32">
        <f>[6]Lagledelse!B15</f>
        <v>0</v>
      </c>
      <c r="C15" s="28">
        <f t="shared" si="0"/>
        <v>0</v>
      </c>
      <c r="D15" s="33">
        <f>[6]Lagledelse!C15</f>
        <v>0</v>
      </c>
      <c r="E15" s="26"/>
      <c r="F15" s="34">
        <f>[6]Lagledelse!E15</f>
        <v>0</v>
      </c>
      <c r="G15" s="34">
        <f>[6]Lagledelse!F15</f>
        <v>0</v>
      </c>
      <c r="H15" s="34">
        <f>[6]Lagledelse!G15</f>
        <v>0</v>
      </c>
      <c r="I15" s="35">
        <f>[6]Lagledelse!H15</f>
        <v>0</v>
      </c>
      <c r="J15" s="34">
        <f>[6]Lagledelse!I15</f>
        <v>0</v>
      </c>
      <c r="K15" s="35">
        <f>[6]Lagledelse!J15</f>
        <v>0</v>
      </c>
      <c r="L15" s="36">
        <f>[6]Lagledelse!K15</f>
        <v>0</v>
      </c>
      <c r="M15" s="28"/>
      <c r="N15" s="37">
        <f>[6]Lagledelse!M15</f>
        <v>0</v>
      </c>
      <c r="O15" s="34">
        <f>[6]Lagledelse!N15</f>
        <v>0</v>
      </c>
      <c r="P15" s="34">
        <f>[6]Lagledelse!O15</f>
        <v>0</v>
      </c>
      <c r="Q15" s="34">
        <f>[6]Lagledelse!P15</f>
        <v>0</v>
      </c>
      <c r="R15" s="37">
        <f>[6]Lagledelse!Q15</f>
        <v>0</v>
      </c>
      <c r="S15" s="34">
        <f>[6]Lagledelse!R15</f>
        <v>0</v>
      </c>
      <c r="T15" s="34">
        <f>[6]Lagledelse!S15</f>
        <v>0</v>
      </c>
    </row>
    <row r="16" spans="2:20" s="39" customFormat="1" ht="15" customHeight="1" x14ac:dyDescent="0.25">
      <c r="B16" s="32" t="str">
        <f>[6]Lagledelse!B16</f>
        <v>Lagleder</v>
      </c>
      <c r="C16" s="28">
        <f t="shared" si="0"/>
        <v>2009</v>
      </c>
      <c r="D16" s="33" t="str">
        <f>[6]Lagledelse!C16</f>
        <v>09P1</v>
      </c>
      <c r="E16" s="26"/>
      <c r="F16" s="34" t="str">
        <f>[6]Lagledelse!E16</f>
        <v>Aage O.</v>
      </c>
      <c r="G16" s="34" t="str">
        <f>[6]Lagledelse!F16</f>
        <v>Ødegaard</v>
      </c>
      <c r="H16" s="34" t="str">
        <f>[6]Lagledelse!G16</f>
        <v>Einerveien 1B</v>
      </c>
      <c r="I16" s="35">
        <f>[6]Lagledelse!H16</f>
        <v>3154</v>
      </c>
      <c r="J16" s="34" t="str">
        <f>[6]Lagledelse!I16</f>
        <v>totningen@gmail.com</v>
      </c>
      <c r="K16" s="35">
        <f>[6]Lagledelse!J16</f>
        <v>40065432</v>
      </c>
      <c r="L16" s="36">
        <f>[6]Lagledelse!K16</f>
        <v>27074</v>
      </c>
      <c r="M16" s="28"/>
      <c r="N16" s="37">
        <f>[6]Lagledelse!M16</f>
        <v>0</v>
      </c>
      <c r="O16" s="34">
        <f>[6]Lagledelse!N16</f>
        <v>2014</v>
      </c>
      <c r="P16" s="34">
        <f>[6]Lagledelse!O16</f>
        <v>0</v>
      </c>
      <c r="Q16" s="34">
        <f>[6]Lagledelse!P16</f>
        <v>0</v>
      </c>
      <c r="R16" s="37">
        <f>[6]Lagledelse!Q16</f>
        <v>0</v>
      </c>
      <c r="S16" s="34">
        <f>[6]Lagledelse!R16</f>
        <v>0</v>
      </c>
      <c r="T16" s="34" t="str">
        <f>[6]Lagledelse!S16</f>
        <v>Hjelpetrener</v>
      </c>
    </row>
    <row r="17" spans="2:20" s="39" customFormat="1" ht="15" customHeight="1" x14ac:dyDescent="0.25">
      <c r="B17" s="32" t="str">
        <f>[6]Lagledelse!B17</f>
        <v>Trener</v>
      </c>
      <c r="C17" s="28">
        <f t="shared" si="0"/>
        <v>2009</v>
      </c>
      <c r="D17" s="33" t="str">
        <f>[6]Lagledelse!C17</f>
        <v>09P1</v>
      </c>
      <c r="E17" s="26"/>
      <c r="F17" s="34" t="str">
        <f>[6]Lagledelse!E17</f>
        <v>Pål</v>
      </c>
      <c r="G17" s="34" t="str">
        <f>[6]Lagledelse!F17</f>
        <v>Mørken</v>
      </c>
      <c r="H17" s="34" t="str">
        <f>[6]Lagledelse!G17</f>
        <v>Vidjevn 40</v>
      </c>
      <c r="I17" s="35">
        <f>[6]Lagledelse!H17</f>
        <v>3152</v>
      </c>
      <c r="J17" s="34" t="str">
        <f>[6]Lagledelse!I17</f>
        <v>pm@ecoonline.com</v>
      </c>
      <c r="K17" s="35">
        <f>[6]Lagledelse!J17</f>
        <v>90145277</v>
      </c>
      <c r="L17" s="36">
        <f>[6]Lagledelse!K17</f>
        <v>27109</v>
      </c>
      <c r="M17" s="28"/>
      <c r="N17" s="37">
        <f>[6]Lagledelse!M17</f>
        <v>0</v>
      </c>
      <c r="O17" s="34">
        <f>[6]Lagledelse!N17</f>
        <v>2014</v>
      </c>
      <c r="P17" s="34">
        <f>[6]Lagledelse!O17</f>
        <v>0</v>
      </c>
      <c r="Q17" s="34">
        <f>[6]Lagledelse!P17</f>
        <v>0</v>
      </c>
      <c r="R17" s="37">
        <f>[6]Lagledelse!Q17</f>
        <v>0</v>
      </c>
      <c r="S17" s="34">
        <f>[6]Lagledelse!R17</f>
        <v>0</v>
      </c>
      <c r="T17" s="34">
        <f>[6]Lagledelse!S17</f>
        <v>0</v>
      </c>
    </row>
    <row r="18" spans="2:20" s="39" customFormat="1" ht="15" customHeight="1" x14ac:dyDescent="0.25">
      <c r="B18" s="32" t="str">
        <f>[6]Lagledelse!B18</f>
        <v>Trener</v>
      </c>
      <c r="C18" s="28">
        <f t="shared" si="0"/>
        <v>2009</v>
      </c>
      <c r="D18" s="33" t="str">
        <f>[6]Lagledelse!C18</f>
        <v>09P1</v>
      </c>
      <c r="E18" s="26"/>
      <c r="F18" s="34" t="str">
        <f>[6]Lagledelse!E18</f>
        <v>Tony R.</v>
      </c>
      <c r="G18" s="34" t="str">
        <f>[6]Lagledelse!F18</f>
        <v>Asmyhr</v>
      </c>
      <c r="H18" s="34" t="str">
        <f>[6]Lagledelse!G18</f>
        <v>Mispelveien 14</v>
      </c>
      <c r="I18" s="35">
        <f>[6]Lagledelse!H18</f>
        <v>3152</v>
      </c>
      <c r="J18" s="34" t="str">
        <f>[6]Lagledelse!I18</f>
        <v>tony.asmyhr@gmail.com</v>
      </c>
      <c r="K18" s="35">
        <f>[6]Lagledelse!J18</f>
        <v>95413115</v>
      </c>
      <c r="L18" s="36">
        <f>[6]Lagledelse!K18</f>
        <v>30086</v>
      </c>
      <c r="M18" s="28"/>
      <c r="N18" s="37">
        <f>[6]Lagledelse!M18</f>
        <v>0</v>
      </c>
      <c r="O18" s="34">
        <f>[6]Lagledelse!N18</f>
        <v>2016</v>
      </c>
      <c r="P18" s="34">
        <f>[6]Lagledelse!O18</f>
        <v>0</v>
      </c>
      <c r="Q18" s="34">
        <f>[6]Lagledelse!P18</f>
        <v>0</v>
      </c>
      <c r="R18" s="37">
        <f>[6]Lagledelse!Q18</f>
        <v>0</v>
      </c>
      <c r="S18" s="34">
        <f>[6]Lagledelse!R18</f>
        <v>0</v>
      </c>
      <c r="T18" s="34">
        <f>[6]Lagledelse!S18</f>
        <v>0</v>
      </c>
    </row>
    <row r="19" spans="2:20" s="39" customFormat="1" ht="15" customHeight="1" x14ac:dyDescent="0.25">
      <c r="B19" s="32" t="str">
        <f>[6]Lagledelse!B19</f>
        <v>Lagleder</v>
      </c>
      <c r="C19" s="28">
        <f t="shared" si="0"/>
        <v>2009</v>
      </c>
      <c r="D19" s="33" t="str">
        <f>[6]Lagledelse!C19</f>
        <v>09R</v>
      </c>
      <c r="E19" s="26"/>
      <c r="F19" s="34" t="str">
        <f>[6]Lagledelse!E19</f>
        <v>Kim</v>
      </c>
      <c r="G19" s="34" t="str">
        <f>[6]Lagledelse!F19</f>
        <v>Haugan</v>
      </c>
      <c r="H19" s="34" t="str">
        <f>[6]Lagledelse!G19</f>
        <v>Bekketjønnveien 15</v>
      </c>
      <c r="I19" s="35">
        <f>[6]Lagledelse!H19</f>
        <v>3114</v>
      </c>
      <c r="J19" s="34" t="str">
        <f>[6]Lagledelse!I19</f>
        <v>kim_haugan@hotmail.com</v>
      </c>
      <c r="K19" s="35">
        <f>[6]Lagledelse!J19</f>
        <v>90553695</v>
      </c>
      <c r="L19" s="36">
        <f>[6]Lagledelse!K19</f>
        <v>29005</v>
      </c>
      <c r="M19" s="28"/>
      <c r="N19" s="37">
        <f>[6]Lagledelse!M19</f>
        <v>0</v>
      </c>
      <c r="O19" s="34">
        <f>[6]Lagledelse!N19</f>
        <v>0</v>
      </c>
      <c r="P19" s="34">
        <f>[6]Lagledelse!O19</f>
        <v>0</v>
      </c>
      <c r="Q19" s="34">
        <f>[6]Lagledelse!P19</f>
        <v>0</v>
      </c>
      <c r="R19" s="37">
        <f>[6]Lagledelse!Q19</f>
        <v>0</v>
      </c>
      <c r="S19" s="34">
        <f>[6]Lagledelse!R19</f>
        <v>0</v>
      </c>
      <c r="T19" s="34">
        <f>[6]Lagledelse!S19</f>
        <v>0</v>
      </c>
    </row>
    <row r="20" spans="2:20" s="39" customFormat="1" ht="15" customHeight="1" x14ac:dyDescent="0.25">
      <c r="B20" s="32" t="str">
        <f>[6]Lagledelse!B20</f>
        <v>Trener</v>
      </c>
      <c r="C20" s="28">
        <f t="shared" si="0"/>
        <v>2009</v>
      </c>
      <c r="D20" s="33" t="str">
        <f>[6]Lagledelse!C20</f>
        <v>09R1</v>
      </c>
      <c r="E20" s="26"/>
      <c r="F20" s="34" t="str">
        <f>[6]Lagledelse!E20</f>
        <v>Morten</v>
      </c>
      <c r="G20" s="34" t="str">
        <f>[6]Lagledelse!F20</f>
        <v>Skjelde</v>
      </c>
      <c r="H20" s="34" t="str">
        <f>[6]Lagledelse!G20</f>
        <v>Neverveien 19</v>
      </c>
      <c r="I20" s="35">
        <f>[6]Lagledelse!H20</f>
        <v>3114</v>
      </c>
      <c r="J20" s="34" t="str">
        <f>[6]Lagledelse!I20</f>
        <v>mortenskjelde@gmail.com</v>
      </c>
      <c r="K20" s="35">
        <f>[6]Lagledelse!J20</f>
        <v>91370358</v>
      </c>
      <c r="L20" s="36">
        <f>[6]Lagledelse!K20</f>
        <v>0</v>
      </c>
      <c r="M20" s="28"/>
      <c r="N20" s="37">
        <f>[6]Lagledelse!M20</f>
        <v>0</v>
      </c>
      <c r="O20" s="34">
        <f>[6]Lagledelse!N20</f>
        <v>0</v>
      </c>
      <c r="P20" s="34">
        <f>[6]Lagledelse!O20</f>
        <v>0</v>
      </c>
      <c r="Q20" s="34">
        <f>[6]Lagledelse!P20</f>
        <v>0</v>
      </c>
      <c r="R20" s="37">
        <f>[6]Lagledelse!Q20</f>
        <v>0</v>
      </c>
      <c r="S20" s="34">
        <f>[6]Lagledelse!R20</f>
        <v>0</v>
      </c>
      <c r="T20" s="34">
        <f>[6]Lagledelse!S20</f>
        <v>0</v>
      </c>
    </row>
    <row r="21" spans="2:20" s="39" customFormat="1" ht="15" customHeight="1" x14ac:dyDescent="0.25">
      <c r="B21" s="32" t="str">
        <f>[6]Lagledelse!B21</f>
        <v>Trener</v>
      </c>
      <c r="C21" s="28">
        <f t="shared" si="0"/>
        <v>2009</v>
      </c>
      <c r="D21" s="33" t="str">
        <f>[6]Lagledelse!C21</f>
        <v>09R2</v>
      </c>
      <c r="E21" s="26"/>
      <c r="F21" s="34" t="str">
        <f>[6]Lagledelse!E21</f>
        <v>Erlend</v>
      </c>
      <c r="G21" s="34" t="str">
        <f>[6]Lagledelse!F21</f>
        <v>Skaar</v>
      </c>
      <c r="H21" s="34" t="str">
        <f>[6]Lagledelse!G21</f>
        <v>Ryllikveien 21</v>
      </c>
      <c r="I21" s="35">
        <f>[6]Lagledelse!H21</f>
        <v>3154</v>
      </c>
      <c r="J21" s="34" t="str">
        <f>[6]Lagledelse!I21</f>
        <v>erlendska@hotmail.com</v>
      </c>
      <c r="K21" s="35">
        <f>[6]Lagledelse!J21</f>
        <v>93411540</v>
      </c>
      <c r="L21" s="36">
        <f>[6]Lagledelse!K21</f>
        <v>0</v>
      </c>
      <c r="M21" s="28"/>
      <c r="N21" s="37">
        <f>[6]Lagledelse!M21</f>
        <v>0</v>
      </c>
      <c r="O21" s="34">
        <f>[6]Lagledelse!N21</f>
        <v>0</v>
      </c>
      <c r="P21" s="34">
        <f>[6]Lagledelse!O21</f>
        <v>0</v>
      </c>
      <c r="Q21" s="34">
        <f>[6]Lagledelse!P21</f>
        <v>0</v>
      </c>
      <c r="R21" s="37">
        <f>[6]Lagledelse!Q21</f>
        <v>0</v>
      </c>
      <c r="S21" s="34">
        <f>[6]Lagledelse!R21</f>
        <v>0</v>
      </c>
      <c r="T21" s="34">
        <f>[6]Lagledelse!S21</f>
        <v>0</v>
      </c>
    </row>
    <row r="22" spans="2:20" s="39" customFormat="1" ht="15" customHeight="1" x14ac:dyDescent="0.25">
      <c r="B22" s="32" t="str">
        <f>[6]Lagledelse!B22</f>
        <v>Trener</v>
      </c>
      <c r="C22" s="28">
        <f t="shared" si="0"/>
        <v>2009</v>
      </c>
      <c r="D22" s="33" t="str">
        <f>[6]Lagledelse!C22</f>
        <v>09R3</v>
      </c>
      <c r="E22" s="26"/>
      <c r="F22" s="34" t="str">
        <f>[6]Lagledelse!E22</f>
        <v>Trond Are</v>
      </c>
      <c r="G22" s="34" t="str">
        <f>[6]Lagledelse!F22</f>
        <v>Sandnes</v>
      </c>
      <c r="H22" s="34" t="str">
        <f>[6]Lagledelse!G22</f>
        <v>Neptunsvei 22</v>
      </c>
      <c r="I22" s="35">
        <f>[6]Lagledelse!H22</f>
        <v>3150</v>
      </c>
      <c r="J22" s="34" t="str">
        <f>[6]Lagledelse!I22</f>
        <v>troasand@hotmail.com</v>
      </c>
      <c r="K22" s="35">
        <f>[6]Lagledelse!J22</f>
        <v>90096013</v>
      </c>
      <c r="L22" s="36">
        <f>[6]Lagledelse!K22</f>
        <v>0</v>
      </c>
      <c r="M22" s="28"/>
      <c r="N22" s="37">
        <f>[6]Lagledelse!M22</f>
        <v>0</v>
      </c>
      <c r="O22" s="34">
        <f>[6]Lagledelse!N22</f>
        <v>0</v>
      </c>
      <c r="P22" s="34">
        <f>[6]Lagledelse!O22</f>
        <v>0</v>
      </c>
      <c r="Q22" s="34">
        <f>[6]Lagledelse!P22</f>
        <v>0</v>
      </c>
      <c r="R22" s="37">
        <f>[6]Lagledelse!Q22</f>
        <v>0</v>
      </c>
      <c r="S22" s="34">
        <f>[6]Lagledelse!R22</f>
        <v>0</v>
      </c>
      <c r="T22" s="34">
        <f>[6]Lagledelse!S22</f>
        <v>0</v>
      </c>
    </row>
    <row r="23" spans="2:20" s="39" customFormat="1" ht="15" customHeight="1" x14ac:dyDescent="0.25">
      <c r="B23" s="32" t="str">
        <f>[6]Lagledelse!B23</f>
        <v>Trener</v>
      </c>
      <c r="C23" s="28">
        <f t="shared" si="0"/>
        <v>2009</v>
      </c>
      <c r="D23" s="33" t="str">
        <f>[6]Lagledelse!C23</f>
        <v>09R4</v>
      </c>
      <c r="E23" s="26"/>
      <c r="F23" s="34" t="str">
        <f>[6]Lagledelse!E23</f>
        <v>Anders</v>
      </c>
      <c r="G23" s="34" t="str">
        <f>[6]Lagledelse!F23</f>
        <v>Jørgensen</v>
      </c>
      <c r="H23" s="34" t="str">
        <f>[6]Lagledelse!G23</f>
        <v>Sevjeveien 17</v>
      </c>
      <c r="I23" s="35">
        <f>[6]Lagledelse!H23</f>
        <v>3114</v>
      </c>
      <c r="J23" s="34" t="str">
        <f>[6]Lagledelse!I23</f>
        <v>anders@feberfilm.no</v>
      </c>
      <c r="K23" s="35">
        <f>[6]Lagledelse!J23</f>
        <v>92258770</v>
      </c>
      <c r="L23" s="36">
        <f>[6]Lagledelse!K23</f>
        <v>0</v>
      </c>
      <c r="M23" s="28"/>
      <c r="N23" s="37">
        <f>[6]Lagledelse!M23</f>
        <v>0</v>
      </c>
      <c r="O23" s="34">
        <f>[6]Lagledelse!N23</f>
        <v>0</v>
      </c>
      <c r="P23" s="34">
        <f>[6]Lagledelse!O23</f>
        <v>0</v>
      </c>
      <c r="Q23" s="34">
        <f>[6]Lagledelse!P23</f>
        <v>0</v>
      </c>
      <c r="R23" s="37">
        <f>[6]Lagledelse!Q23</f>
        <v>0</v>
      </c>
      <c r="S23" s="34">
        <f>[6]Lagledelse!R23</f>
        <v>0</v>
      </c>
      <c r="T23" s="34">
        <f>[6]Lagledelse!S23</f>
        <v>0</v>
      </c>
    </row>
    <row r="24" spans="2:20" s="39" customFormat="1" ht="15" customHeight="1" x14ac:dyDescent="0.25">
      <c r="B24" s="32" t="str">
        <f>[6]Lagledelse!B24</f>
        <v>Lagleder</v>
      </c>
      <c r="C24" s="28">
        <f t="shared" si="0"/>
        <v>2009</v>
      </c>
      <c r="D24" s="33" t="str">
        <f>[6]Lagledelse!C24</f>
        <v>09S1</v>
      </c>
      <c r="E24" s="26"/>
      <c r="F24" s="34" t="str">
        <f>[6]Lagledelse!E24</f>
        <v>Eirik</v>
      </c>
      <c r="G24" s="34" t="str">
        <f>[6]Lagledelse!F24</f>
        <v>Instanes</v>
      </c>
      <c r="H24" s="34" t="str">
        <f>[6]Lagledelse!G24</f>
        <v>Atlesvei 29</v>
      </c>
      <c r="I24" s="35">
        <f>[6]Lagledelse!H24</f>
        <v>3154</v>
      </c>
      <c r="J24" s="34" t="str">
        <f>[6]Lagledelse!I24</f>
        <v>eiriki@hotmail.com</v>
      </c>
      <c r="K24" s="35">
        <f>[6]Lagledelse!J24</f>
        <v>97791747</v>
      </c>
      <c r="L24" s="36">
        <f>[6]Lagledelse!K24</f>
        <v>27362</v>
      </c>
      <c r="M24" s="28"/>
      <c r="N24" s="37">
        <f>[6]Lagledelse!M24</f>
        <v>0</v>
      </c>
      <c r="O24" s="34">
        <f>[6]Lagledelse!N24</f>
        <v>0</v>
      </c>
      <c r="P24" s="34">
        <f>[6]Lagledelse!O24</f>
        <v>0</v>
      </c>
      <c r="Q24" s="34">
        <f>[6]Lagledelse!P24</f>
        <v>0</v>
      </c>
      <c r="R24" s="37">
        <f>[6]Lagledelse!Q24</f>
        <v>0</v>
      </c>
      <c r="S24" s="34">
        <f>[6]Lagledelse!R24</f>
        <v>0</v>
      </c>
      <c r="T24" s="34">
        <f>[6]Lagledelse!S24</f>
        <v>0</v>
      </c>
    </row>
    <row r="25" spans="2:20" s="39" customFormat="1" ht="15" customHeight="1" x14ac:dyDescent="0.25">
      <c r="B25" s="32" t="str">
        <f>[6]Lagledelse!B25</f>
        <v>Trener</v>
      </c>
      <c r="C25" s="28">
        <f t="shared" si="0"/>
        <v>2009</v>
      </c>
      <c r="D25" s="33" t="str">
        <f>[6]Lagledelse!C25</f>
        <v>09S1</v>
      </c>
      <c r="E25" s="26"/>
      <c r="F25" s="34" t="str">
        <f>[6]Lagledelse!E25</f>
        <v>Erik</v>
      </c>
      <c r="G25" s="34" t="str">
        <f>[6]Lagledelse!F25</f>
        <v>Westgaard</v>
      </c>
      <c r="H25" s="34" t="str">
        <f>[6]Lagledelse!G25</f>
        <v>Pegasusv. 9</v>
      </c>
      <c r="I25" s="35">
        <f>[6]Lagledelse!H25</f>
        <v>3113</v>
      </c>
      <c r="J25" s="34" t="str">
        <f>[6]Lagledelse!I25</f>
        <v>erik.westgaard@sf-nett.no</v>
      </c>
      <c r="K25" s="35">
        <f>[6]Lagledelse!J25</f>
        <v>95122773</v>
      </c>
      <c r="L25" s="36">
        <f>[6]Lagledelse!K25</f>
        <v>0</v>
      </c>
      <c r="M25" s="28"/>
      <c r="N25" s="37">
        <f>[6]Lagledelse!M25</f>
        <v>0</v>
      </c>
      <c r="O25" s="34">
        <f>[6]Lagledelse!N25</f>
        <v>0</v>
      </c>
      <c r="P25" s="34">
        <f>[6]Lagledelse!O25</f>
        <v>0</v>
      </c>
      <c r="Q25" s="34">
        <f>[6]Lagledelse!P25</f>
        <v>0</v>
      </c>
      <c r="R25" s="37">
        <f>[6]Lagledelse!Q25</f>
        <v>0</v>
      </c>
      <c r="S25" s="34">
        <f>[6]Lagledelse!R25</f>
        <v>0</v>
      </c>
      <c r="T25" s="34">
        <f>[6]Lagledelse!S25</f>
        <v>0</v>
      </c>
    </row>
    <row r="26" spans="2:20" s="39" customFormat="1" ht="15" customHeight="1" x14ac:dyDescent="0.25">
      <c r="B26" s="32" t="str">
        <f>[6]Lagledelse!B26</f>
        <v>Trener</v>
      </c>
      <c r="C26" s="28">
        <f t="shared" si="0"/>
        <v>2009</v>
      </c>
      <c r="D26" s="33" t="str">
        <f>[6]Lagledelse!C26</f>
        <v>09S1</v>
      </c>
      <c r="E26" s="26"/>
      <c r="F26" s="34" t="str">
        <f>[6]Lagledelse!E26</f>
        <v>Marianne</v>
      </c>
      <c r="G26" s="34" t="str">
        <f>[6]Lagledelse!F26</f>
        <v>Hernes</v>
      </c>
      <c r="H26" s="34" t="str">
        <f>[6]Lagledelse!G26</f>
        <v>Pileveien 20</v>
      </c>
      <c r="I26" s="35">
        <f>[6]Lagledelse!H26</f>
        <v>3118</v>
      </c>
      <c r="J26" s="34" t="str">
        <f>[6]Lagledelse!I26</f>
        <v>mhernes@outlook.com</v>
      </c>
      <c r="K26" s="35">
        <f>[6]Lagledelse!J26</f>
        <v>92096160</v>
      </c>
      <c r="L26" s="36">
        <f>[6]Lagledelse!K26</f>
        <v>0</v>
      </c>
      <c r="M26" s="28"/>
      <c r="N26" s="37">
        <f>[6]Lagledelse!M26</f>
        <v>0</v>
      </c>
      <c r="O26" s="34">
        <f>[6]Lagledelse!N26</f>
        <v>0</v>
      </c>
      <c r="P26" s="34">
        <f>[6]Lagledelse!O26</f>
        <v>0</v>
      </c>
      <c r="Q26" s="34">
        <f>[6]Lagledelse!P26</f>
        <v>0</v>
      </c>
      <c r="R26" s="37">
        <f>[6]Lagledelse!Q26</f>
        <v>0</v>
      </c>
      <c r="S26" s="34">
        <f>[6]Lagledelse!R26</f>
        <v>0</v>
      </c>
      <c r="T26" s="34">
        <f>[6]Lagledelse!S26</f>
        <v>0</v>
      </c>
    </row>
    <row r="27" spans="2:20" s="39" customFormat="1" ht="15" customHeight="1" x14ac:dyDescent="0.25">
      <c r="B27" s="32" t="str">
        <f>[6]Lagledelse!B27</f>
        <v>Hovedtrener</v>
      </c>
      <c r="C27" s="28">
        <f t="shared" si="0"/>
        <v>2009</v>
      </c>
      <c r="D27" s="33">
        <f>[6]Lagledelse!C27</f>
        <v>0</v>
      </c>
      <c r="E27" s="26"/>
      <c r="F27" s="34" t="str">
        <f>[6]Lagledelse!E27</f>
        <v>Ikke besluttet</v>
      </c>
      <c r="G27" s="34">
        <f>[6]Lagledelse!F27</f>
        <v>0</v>
      </c>
      <c r="H27" s="34">
        <f>[6]Lagledelse!G27</f>
        <v>0</v>
      </c>
      <c r="I27" s="35">
        <f>[6]Lagledelse!H27</f>
        <v>0</v>
      </c>
      <c r="J27" s="34">
        <f>[6]Lagledelse!I27</f>
        <v>0</v>
      </c>
      <c r="K27" s="35">
        <f>[6]Lagledelse!J27</f>
        <v>0</v>
      </c>
      <c r="L27" s="36">
        <f>[6]Lagledelse!K27</f>
        <v>0</v>
      </c>
      <c r="M27" s="28"/>
      <c r="N27" s="37">
        <f>[6]Lagledelse!M27</f>
        <v>0</v>
      </c>
      <c r="O27" s="34">
        <f>[6]Lagledelse!N27</f>
        <v>0</v>
      </c>
      <c r="P27" s="34">
        <f>[6]Lagledelse!O27</f>
        <v>0</v>
      </c>
      <c r="Q27" s="34">
        <f>[6]Lagledelse!P27</f>
        <v>0</v>
      </c>
      <c r="R27" s="37">
        <f>[6]Lagledelse!Q27</f>
        <v>0</v>
      </c>
      <c r="S27" s="34">
        <f>[6]Lagledelse!R27</f>
        <v>0</v>
      </c>
      <c r="T27" s="34">
        <f>[6]Lagledelse!S27</f>
        <v>0</v>
      </c>
    </row>
    <row r="28" spans="2:20" s="39" customFormat="1" ht="15" customHeight="1" x14ac:dyDescent="0.25">
      <c r="B28" s="32" t="str">
        <f>[6]Lagledelse!B28</f>
        <v>Årgangskoordinator</v>
      </c>
      <c r="C28" s="28">
        <f t="shared" si="0"/>
        <v>2009</v>
      </c>
      <c r="D28" s="33">
        <f>[6]Lagledelse!C28</f>
        <v>0</v>
      </c>
      <c r="E28" s="26"/>
      <c r="F28" s="34" t="str">
        <f>[6]Lagledelse!E28</f>
        <v>Ikke besluttet</v>
      </c>
      <c r="G28" s="34">
        <f>[6]Lagledelse!F28</f>
        <v>0</v>
      </c>
      <c r="H28" s="34">
        <f>[6]Lagledelse!G28</f>
        <v>0</v>
      </c>
      <c r="I28" s="35">
        <f>[6]Lagledelse!H28</f>
        <v>0</v>
      </c>
      <c r="J28" s="34">
        <f>[6]Lagledelse!I28</f>
        <v>0</v>
      </c>
      <c r="K28" s="35">
        <f>[6]Lagledelse!J28</f>
        <v>0</v>
      </c>
      <c r="L28" s="36">
        <f>[6]Lagledelse!K28</f>
        <v>0</v>
      </c>
      <c r="M28" s="28"/>
      <c r="N28" s="37">
        <f>[6]Lagledelse!M28</f>
        <v>0</v>
      </c>
      <c r="O28" s="34">
        <f>[6]Lagledelse!N28</f>
        <v>0</v>
      </c>
      <c r="P28" s="34">
        <f>[6]Lagledelse!O28</f>
        <v>0</v>
      </c>
      <c r="Q28" s="34">
        <f>[6]Lagledelse!P28</f>
        <v>0</v>
      </c>
      <c r="R28" s="37">
        <f>[6]Lagledelse!Q28</f>
        <v>0</v>
      </c>
      <c r="S28" s="34">
        <f>[6]Lagledelse!R28</f>
        <v>0</v>
      </c>
      <c r="T28" s="34">
        <f>[6]Lagledelse!S28</f>
        <v>0</v>
      </c>
    </row>
    <row r="29" spans="2:20" s="39" customFormat="1" ht="15" customHeight="1" x14ac:dyDescent="0.25">
      <c r="B29" s="32" t="str">
        <f>[6]Lagledelse!B29</f>
        <v>Trener</v>
      </c>
      <c r="C29" s="28">
        <f t="shared" si="0"/>
        <v>2009</v>
      </c>
      <c r="D29" s="33" t="str">
        <f>[6]Lagledelse!C29</f>
        <v>09J</v>
      </c>
      <c r="E29" s="26"/>
      <c r="F29" s="34" t="str">
        <f>[6]Lagledelse!E29</f>
        <v>Pål Rune</v>
      </c>
      <c r="G29" s="34" t="str">
        <f>[6]Lagledelse!F29</f>
        <v>Lyngmo</v>
      </c>
      <c r="H29" s="34" t="str">
        <f>[6]Lagledelse!G29</f>
        <v>Greinveien 5</v>
      </c>
      <c r="I29" s="35">
        <f>[6]Lagledelse!H29</f>
        <v>3114</v>
      </c>
      <c r="J29" s="34" t="str">
        <f>[6]Lagledelse!I29</f>
        <v>prlyngmo@mail.com</v>
      </c>
      <c r="K29" s="35">
        <f>[6]Lagledelse!J29</f>
        <v>41364898</v>
      </c>
      <c r="L29" s="36">
        <f>[6]Lagledelse!K29</f>
        <v>30105</v>
      </c>
      <c r="M29" s="28"/>
      <c r="N29" s="37">
        <f>[6]Lagledelse!M29</f>
        <v>0</v>
      </c>
      <c r="O29" s="34">
        <f>[6]Lagledelse!N29</f>
        <v>0</v>
      </c>
      <c r="P29" s="34">
        <f>[6]Lagledelse!O29</f>
        <v>0</v>
      </c>
      <c r="Q29" s="34">
        <f>[6]Lagledelse!P29</f>
        <v>0</v>
      </c>
      <c r="R29" s="37">
        <f>[6]Lagledelse!Q29</f>
        <v>0</v>
      </c>
      <c r="S29" s="34">
        <f>[6]Lagledelse!R29</f>
        <v>0</v>
      </c>
      <c r="T29" s="34">
        <f>[6]Lagledelse!S29</f>
        <v>0</v>
      </c>
    </row>
    <row r="30" spans="2:20" s="39" customFormat="1" ht="15" customHeight="1" x14ac:dyDescent="0.25">
      <c r="B30" s="32" t="str">
        <f>[6]Lagledelse!B30</f>
        <v>Trener</v>
      </c>
      <c r="C30" s="28">
        <f t="shared" si="0"/>
        <v>2009</v>
      </c>
      <c r="D30" s="33" t="str">
        <f>[6]Lagledelse!C30</f>
        <v>09J</v>
      </c>
      <c r="E30" s="26"/>
      <c r="F30" s="34" t="str">
        <f>[6]Lagledelse!E30</f>
        <v>Stian</v>
      </c>
      <c r="G30" s="34" t="str">
        <f>[6]Lagledelse!F30</f>
        <v>Brusveen</v>
      </c>
      <c r="H30" s="34" t="str">
        <f>[6]Lagledelse!G30</f>
        <v>Mispelveien 13A</v>
      </c>
      <c r="I30" s="35">
        <f>[6]Lagledelse!H30</f>
        <v>3152</v>
      </c>
      <c r="J30" s="34" t="str">
        <f>[6]Lagledelse!I30</f>
        <v>brusveen7@hotmail.no</v>
      </c>
      <c r="K30" s="35">
        <f>[6]Lagledelse!J30</f>
        <v>92235126</v>
      </c>
      <c r="L30" s="36">
        <f>[6]Lagledelse!K30</f>
        <v>28576</v>
      </c>
      <c r="M30" s="28"/>
      <c r="N30" s="37">
        <f>[6]Lagledelse!M30</f>
        <v>0</v>
      </c>
      <c r="O30" s="34">
        <f>[6]Lagledelse!N30</f>
        <v>0</v>
      </c>
      <c r="P30" s="34">
        <f>[6]Lagledelse!O30</f>
        <v>0</v>
      </c>
      <c r="Q30" s="34">
        <f>[6]Lagledelse!P30</f>
        <v>0</v>
      </c>
      <c r="R30" s="37">
        <f>[6]Lagledelse!Q30</f>
        <v>0</v>
      </c>
      <c r="S30" s="34">
        <f>[6]Lagledelse!R30</f>
        <v>0</v>
      </c>
      <c r="T30" s="34">
        <f>[6]Lagledelse!S30</f>
        <v>0</v>
      </c>
    </row>
    <row r="31" spans="2:20" s="39" customFormat="1" ht="15" customHeight="1" x14ac:dyDescent="0.25">
      <c r="B31" s="32" t="str">
        <f>[6]Lagledelse!B31</f>
        <v>Lagleder</v>
      </c>
      <c r="C31" s="28">
        <f t="shared" si="0"/>
        <v>2009</v>
      </c>
      <c r="D31" s="33" t="str">
        <f>[6]Lagledelse!C31</f>
        <v>09J</v>
      </c>
      <c r="E31" s="26"/>
      <c r="F31" s="34" t="str">
        <f>[6]Lagledelse!E31</f>
        <v>Paal</v>
      </c>
      <c r="G31" s="34" t="str">
        <f>[6]Lagledelse!F31</f>
        <v>Knutsen</v>
      </c>
      <c r="H31" s="34" t="str">
        <f>[6]Lagledelse!G31</f>
        <v>Barveien 15</v>
      </c>
      <c r="I31" s="35">
        <f>[6]Lagledelse!H31</f>
        <v>3114</v>
      </c>
      <c r="J31" s="34" t="str">
        <f>[6]Lagledelse!I31</f>
        <v>paalknutsen@hotmail.com</v>
      </c>
      <c r="K31" s="35">
        <f>[6]Lagledelse!J31</f>
        <v>47757129</v>
      </c>
      <c r="L31" s="36">
        <f>[6]Lagledelse!K31</f>
        <v>29385</v>
      </c>
      <c r="M31" s="28"/>
      <c r="N31" s="37">
        <f>[6]Lagledelse!M31</f>
        <v>0</v>
      </c>
      <c r="O31" s="34">
        <f>[6]Lagledelse!N31</f>
        <v>0</v>
      </c>
      <c r="P31" s="34">
        <f>[6]Lagledelse!O31</f>
        <v>0</v>
      </c>
      <c r="Q31" s="34">
        <f>[6]Lagledelse!P31</f>
        <v>0</v>
      </c>
      <c r="R31" s="37">
        <f>[6]Lagledelse!Q31</f>
        <v>0</v>
      </c>
      <c r="S31" s="34">
        <f>[6]Lagledelse!R31</f>
        <v>0</v>
      </c>
      <c r="T31" s="34">
        <f>[6]Lagledelse!S31</f>
        <v>0</v>
      </c>
    </row>
    <row r="32" spans="2:20" s="39" customFormat="1" ht="15" customHeight="1" x14ac:dyDescent="0.25">
      <c r="B32" s="32" t="str">
        <f>[6]Lagledelse!B32</f>
        <v>Trener</v>
      </c>
      <c r="C32" s="28">
        <f t="shared" si="0"/>
        <v>2009</v>
      </c>
      <c r="D32" s="33" t="str">
        <f>[6]Lagledelse!C32</f>
        <v>09J</v>
      </c>
      <c r="E32" s="26"/>
      <c r="F32" s="34" t="str">
        <f>[6]Lagledelse!E32</f>
        <v>Sindre</v>
      </c>
      <c r="G32" s="34" t="str">
        <f>[6]Lagledelse!F32</f>
        <v>Pedersen</v>
      </c>
      <c r="H32" s="34" t="str">
        <f>[6]Lagledelse!G32</f>
        <v>Pileveien 15</v>
      </c>
      <c r="I32" s="35">
        <f>[6]Lagledelse!H32</f>
        <v>3118</v>
      </c>
      <c r="J32" s="34" t="str">
        <f>[6]Lagledelse!I32</f>
        <v>sinpedersen@yahoo.no</v>
      </c>
      <c r="K32" s="35">
        <f>[6]Lagledelse!J32</f>
        <v>92239291</v>
      </c>
      <c r="L32" s="36">
        <f>[6]Lagledelse!K32</f>
        <v>29487</v>
      </c>
      <c r="M32" s="28"/>
      <c r="N32" s="37">
        <f>[6]Lagledelse!M32</f>
        <v>0</v>
      </c>
      <c r="O32" s="34">
        <f>[6]Lagledelse!N32</f>
        <v>0</v>
      </c>
      <c r="P32" s="34">
        <f>[6]Lagledelse!O32</f>
        <v>0</v>
      </c>
      <c r="Q32" s="34">
        <f>[6]Lagledelse!P32</f>
        <v>0</v>
      </c>
      <c r="R32" s="37">
        <f>[6]Lagledelse!Q32</f>
        <v>0</v>
      </c>
      <c r="S32" s="34">
        <f>[6]Lagledelse!R32</f>
        <v>0</v>
      </c>
      <c r="T32" s="34">
        <f>[6]Lagledelse!S32</f>
        <v>0</v>
      </c>
    </row>
    <row r="33" spans="2:20" s="39" customFormat="1" ht="15" customHeight="1" x14ac:dyDescent="0.25">
      <c r="B33" s="32">
        <f>[6]Lagledelse!B33</f>
        <v>0</v>
      </c>
      <c r="C33" s="28">
        <f t="shared" si="0"/>
        <v>0</v>
      </c>
      <c r="D33" s="33">
        <f>[6]Lagledelse!C33</f>
        <v>0</v>
      </c>
      <c r="E33" s="26"/>
      <c r="F33" s="34">
        <f>[6]Lagledelse!E33</f>
        <v>0</v>
      </c>
      <c r="G33" s="34">
        <f>[6]Lagledelse!F33</f>
        <v>0</v>
      </c>
      <c r="H33" s="34">
        <f>[6]Lagledelse!G33</f>
        <v>0</v>
      </c>
      <c r="I33" s="35">
        <f>[6]Lagledelse!H33</f>
        <v>0</v>
      </c>
      <c r="J33" s="34">
        <f>[6]Lagledelse!I33</f>
        <v>0</v>
      </c>
      <c r="K33" s="35">
        <f>[6]Lagledelse!J33</f>
        <v>0</v>
      </c>
      <c r="L33" s="36">
        <f>[6]Lagledelse!K33</f>
        <v>0</v>
      </c>
      <c r="M33" s="28"/>
      <c r="N33" s="37">
        <f>[6]Lagledelse!M33</f>
        <v>0</v>
      </c>
      <c r="O33" s="34">
        <f>[6]Lagledelse!N33</f>
        <v>0</v>
      </c>
      <c r="P33" s="34">
        <f>[6]Lagledelse!O33</f>
        <v>0</v>
      </c>
      <c r="Q33" s="34">
        <f>[6]Lagledelse!P33</f>
        <v>0</v>
      </c>
      <c r="R33" s="37">
        <f>[6]Lagledelse!Q33</f>
        <v>0</v>
      </c>
      <c r="S33" s="34">
        <f>[6]Lagledelse!R33</f>
        <v>0</v>
      </c>
      <c r="T33" s="34">
        <f>[6]Lagledelse!S33</f>
        <v>0</v>
      </c>
    </row>
    <row r="34" spans="2:20" s="39" customFormat="1" ht="15" customHeight="1" x14ac:dyDescent="0.25">
      <c r="B34" s="32">
        <f>[6]Lagledelse!B34</f>
        <v>0</v>
      </c>
      <c r="C34" s="28">
        <f t="shared" si="0"/>
        <v>0</v>
      </c>
      <c r="D34" s="33">
        <f>[6]Lagledelse!C34</f>
        <v>0</v>
      </c>
      <c r="E34" s="26"/>
      <c r="F34" s="34">
        <f>[6]Lagledelse!E34</f>
        <v>0</v>
      </c>
      <c r="G34" s="34">
        <f>[6]Lagledelse!F34</f>
        <v>0</v>
      </c>
      <c r="H34" s="34">
        <f>[6]Lagledelse!G34</f>
        <v>0</v>
      </c>
      <c r="I34" s="35">
        <f>[6]Lagledelse!H34</f>
        <v>0</v>
      </c>
      <c r="J34" s="34">
        <f>[6]Lagledelse!I34</f>
        <v>0</v>
      </c>
      <c r="K34" s="35">
        <f>[6]Lagledelse!J34</f>
        <v>0</v>
      </c>
      <c r="L34" s="36">
        <f>[6]Lagledelse!K34</f>
        <v>0</v>
      </c>
      <c r="M34" s="28"/>
      <c r="N34" s="37">
        <f>[6]Lagledelse!M34</f>
        <v>0</v>
      </c>
      <c r="O34" s="34">
        <f>[6]Lagledelse!N34</f>
        <v>0</v>
      </c>
      <c r="P34" s="34">
        <f>[6]Lagledelse!O34</f>
        <v>0</v>
      </c>
      <c r="Q34" s="34">
        <f>[6]Lagledelse!P34</f>
        <v>0</v>
      </c>
      <c r="R34" s="37">
        <f>[6]Lagledelse!Q34</f>
        <v>0</v>
      </c>
      <c r="S34" s="34">
        <f>[6]Lagledelse!R34</f>
        <v>0</v>
      </c>
      <c r="T34" s="34">
        <f>[6]Lagledelse!S34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HnysocG8SVA2BPNsZ4CRD1B9WadX/Mf8FkcSnRNzGWRJbvVLVoKN18ITK9cegViXiowTZ4Au4odorg8tEpQovw==" saltValue="M0AvFOOAxDqsZ2S+yIA4Gw==" spinCount="100000" sheet="1" objects="1" scenarios="1"/>
  <autoFilter ref="B8:D34"/>
  <mergeCells count="8">
    <mergeCell ref="C4:D4"/>
    <mergeCell ref="C5:D5"/>
    <mergeCell ref="F7:L7"/>
    <mergeCell ref="N7:S7"/>
    <mergeCell ref="I38:L38"/>
    <mergeCell ref="I39:L39"/>
    <mergeCell ref="I40:L40"/>
    <mergeCell ref="I41:L41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44"/>
  <sheetViews>
    <sheetView showZeros="0" zoomScale="80" zoomScaleNormal="8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3.7109375" style="3" customWidth="1"/>
    <col min="2" max="2" width="19.42578125" style="3" customWidth="1"/>
    <col min="3" max="3" width="8.85546875" style="3" customWidth="1"/>
    <col min="4" max="4" width="10.42578125" style="2" customWidth="1"/>
    <col min="5" max="5" width="4.42578125" style="3" customWidth="1"/>
    <col min="6" max="6" width="24.28515625" style="3" customWidth="1"/>
    <col min="7" max="7" width="21.85546875" style="3" customWidth="1"/>
    <col min="8" max="8" width="25.7109375" style="3" customWidth="1"/>
    <col min="9" max="9" width="7" style="7" customWidth="1"/>
    <col min="10" max="10" width="30.85546875" style="3" customWidth="1"/>
    <col min="11" max="11" width="12.85546875" style="7" customWidth="1"/>
    <col min="12" max="12" width="16.28515625" style="7" customWidth="1"/>
    <col min="13" max="13" width="4.42578125" style="7" customWidth="1"/>
    <col min="14" max="14" width="12.85546875" style="3" bestFit="1" customWidth="1"/>
    <col min="15" max="19" width="9.7109375" style="7" customWidth="1"/>
    <col min="20" max="20" width="39.7109375" style="3" customWidth="1"/>
    <col min="21" max="16384" width="11.42578125" style="3"/>
  </cols>
  <sheetData>
    <row r="2" spans="2:20" ht="33.75" x14ac:dyDescent="0.5">
      <c r="B2" s="1" t="s">
        <v>0</v>
      </c>
      <c r="C2" s="1"/>
      <c r="D2" s="63"/>
      <c r="H2" s="4"/>
      <c r="I2" s="5"/>
      <c r="J2" s="6"/>
      <c r="K2" s="5"/>
    </row>
    <row r="4" spans="2:20" ht="15.75" x14ac:dyDescent="0.25">
      <c r="B4" s="8" t="s">
        <v>1</v>
      </c>
      <c r="C4" s="70">
        <v>2010</v>
      </c>
      <c r="D4" s="70"/>
      <c r="H4" s="9"/>
      <c r="I4" s="10"/>
      <c r="J4" s="10"/>
      <c r="K4" s="10"/>
      <c r="L4" s="10"/>
      <c r="M4" s="10"/>
    </row>
    <row r="5" spans="2:20" ht="15.75" x14ac:dyDescent="0.25">
      <c r="B5" s="8" t="s">
        <v>2</v>
      </c>
      <c r="C5" s="71">
        <f>[7]Lagledelse!C5</f>
        <v>42750</v>
      </c>
      <c r="D5" s="71"/>
      <c r="H5" s="9"/>
      <c r="I5" s="11"/>
      <c r="J5" s="11"/>
      <c r="K5" s="11"/>
      <c r="L5" s="10"/>
      <c r="M5" s="10"/>
    </row>
    <row r="6" spans="2:20" ht="15.75" x14ac:dyDescent="0.25">
      <c r="B6" s="8"/>
      <c r="C6" s="8"/>
      <c r="D6" s="12"/>
      <c r="E6" s="8"/>
      <c r="F6" s="8"/>
      <c r="H6" s="9"/>
      <c r="I6" s="11"/>
      <c r="J6" s="11"/>
      <c r="K6" s="11"/>
      <c r="L6" s="10"/>
      <c r="M6" s="10"/>
    </row>
    <row r="7" spans="2:20" s="17" customFormat="1" ht="18" customHeight="1" x14ac:dyDescent="0.25">
      <c r="B7" s="13" t="s">
        <v>3</v>
      </c>
      <c r="C7" s="13" t="s">
        <v>4</v>
      </c>
      <c r="D7" s="14" t="s">
        <v>5</v>
      </c>
      <c r="E7" s="15"/>
      <c r="F7" s="72" t="s">
        <v>6</v>
      </c>
      <c r="G7" s="72"/>
      <c r="H7" s="72"/>
      <c r="I7" s="72"/>
      <c r="J7" s="72"/>
      <c r="K7" s="72"/>
      <c r="L7" s="72"/>
      <c r="M7" s="16"/>
      <c r="N7" s="72" t="s">
        <v>7</v>
      </c>
      <c r="O7" s="72"/>
      <c r="P7" s="72"/>
      <c r="Q7" s="72"/>
      <c r="R7" s="72"/>
      <c r="S7" s="72"/>
    </row>
    <row r="8" spans="2:20" s="25" customFormat="1" ht="21.75" customHeight="1" x14ac:dyDescent="0.25">
      <c r="B8" s="18"/>
      <c r="C8" s="18"/>
      <c r="D8" s="18"/>
      <c r="E8" s="18"/>
      <c r="F8" s="18" t="s">
        <v>8</v>
      </c>
      <c r="G8" s="18" t="s">
        <v>9</v>
      </c>
      <c r="H8" s="18" t="s">
        <v>10</v>
      </c>
      <c r="I8" s="19" t="s">
        <v>11</v>
      </c>
      <c r="J8" s="18" t="s">
        <v>12</v>
      </c>
      <c r="K8" s="19" t="s">
        <v>13</v>
      </c>
      <c r="L8" s="19" t="s">
        <v>14</v>
      </c>
      <c r="M8" s="20"/>
      <c r="N8" s="21" t="s">
        <v>15</v>
      </c>
      <c r="O8" s="22" t="s">
        <v>16</v>
      </c>
      <c r="P8" s="22" t="s">
        <v>17</v>
      </c>
      <c r="Q8" s="22" t="s">
        <v>18</v>
      </c>
      <c r="R8" s="23" t="s">
        <v>19</v>
      </c>
      <c r="S8" s="22" t="s">
        <v>20</v>
      </c>
      <c r="T8" s="24" t="s">
        <v>21</v>
      </c>
    </row>
    <row r="9" spans="2:20" x14ac:dyDescent="0.25">
      <c r="B9" s="26"/>
      <c r="C9" s="26"/>
      <c r="D9" s="27"/>
      <c r="E9" s="26"/>
      <c r="F9" s="26"/>
      <c r="G9" s="26"/>
      <c r="H9" s="26"/>
      <c r="I9" s="28"/>
      <c r="J9" s="28"/>
      <c r="K9" s="28"/>
      <c r="L9" s="29"/>
      <c r="M9" s="29"/>
      <c r="N9" s="30"/>
      <c r="R9" s="31"/>
    </row>
    <row r="10" spans="2:20" s="38" customFormat="1" ht="15" customHeight="1" x14ac:dyDescent="0.25">
      <c r="B10" s="32" t="str">
        <f>[7]Lagledelse!B10</f>
        <v>Trener</v>
      </c>
      <c r="C10" s="28">
        <f t="shared" ref="C10:C34" si="0">IF(OR(B10="Hovedtrener",B10="Årgangskoordinator",B10="Lagleder",B10="Trener",B10="Hjelpetrener"),$C$4,0)</f>
        <v>2010</v>
      </c>
      <c r="D10" s="33" t="str">
        <f>[7]Lagledelse!C10</f>
        <v>10P1 / P2</v>
      </c>
      <c r="E10" s="26"/>
      <c r="F10" s="34" t="str">
        <f>[7]Lagledelse!E10</f>
        <v xml:space="preserve">Andreas </v>
      </c>
      <c r="G10" s="34" t="str">
        <f>[7]Lagledelse!F10</f>
        <v>Taranrød-Wreen</v>
      </c>
      <c r="H10" s="34" t="str">
        <f>[7]Lagledelse!G10</f>
        <v>Marmorveien 6</v>
      </c>
      <c r="I10" s="35">
        <f>[7]Lagledelse!H10</f>
        <v>3152</v>
      </c>
      <c r="J10" s="34" t="str">
        <f>[7]Lagledelse!I10</f>
        <v>Andreas.Wreen@gmail.com</v>
      </c>
      <c r="K10" s="35">
        <f>[7]Lagledelse!J10</f>
        <v>40850924</v>
      </c>
      <c r="L10" s="36" t="str">
        <f>[7]Lagledelse!K10</f>
        <v>25.04.82</v>
      </c>
      <c r="M10" s="28"/>
      <c r="N10" s="37">
        <f>[7]Lagledelse!M10</f>
        <v>0</v>
      </c>
      <c r="O10" s="34">
        <f>[7]Lagledelse!N10</f>
        <v>0</v>
      </c>
      <c r="P10" s="34">
        <f>[7]Lagledelse!O10</f>
        <v>0</v>
      </c>
      <c r="Q10" s="34">
        <f>[7]Lagledelse!P10</f>
        <v>0</v>
      </c>
      <c r="R10" s="37">
        <f>[7]Lagledelse!Q10</f>
        <v>0</v>
      </c>
      <c r="S10" s="34">
        <f>[7]Lagledelse!R10</f>
        <v>0</v>
      </c>
      <c r="T10" s="34">
        <f>[7]Lagledelse!S10</f>
        <v>0</v>
      </c>
    </row>
    <row r="11" spans="2:20" s="38" customFormat="1" ht="15" customHeight="1" x14ac:dyDescent="0.25">
      <c r="B11" s="32" t="str">
        <f>[7]Lagledelse!B11</f>
        <v>Lagleder</v>
      </c>
      <c r="C11" s="28">
        <f t="shared" si="0"/>
        <v>2010</v>
      </c>
      <c r="D11" s="33" t="str">
        <f>[7]Lagledelse!C11</f>
        <v>10P1 / P2</v>
      </c>
      <c r="E11" s="26"/>
      <c r="F11" s="34" t="str">
        <f>[7]Lagledelse!E11</f>
        <v xml:space="preserve">Aleksander </v>
      </c>
      <c r="G11" s="34" t="str">
        <f>[7]Lagledelse!F11</f>
        <v>Limkjær</v>
      </c>
      <c r="H11" s="34" t="str">
        <f>[7]Lagledelse!G11</f>
        <v>Valløveien 43A</v>
      </c>
      <c r="I11" s="35">
        <f>[7]Lagledelse!H11</f>
        <v>3152</v>
      </c>
      <c r="J11" s="34" t="str">
        <f>[7]Lagledelse!I11</f>
        <v>aleksander.limkjer@gjengangeren.no</v>
      </c>
      <c r="K11" s="35" t="str">
        <f>[7]Lagledelse!J11</f>
        <v>959 15 172</v>
      </c>
      <c r="L11" s="36" t="str">
        <f>[7]Lagledelse!K11</f>
        <v>28.09.77</v>
      </c>
      <c r="M11" s="28"/>
      <c r="N11" s="37">
        <f>[7]Lagledelse!M11</f>
        <v>0</v>
      </c>
      <c r="O11" s="34">
        <f>[7]Lagledelse!N11</f>
        <v>0</v>
      </c>
      <c r="P11" s="34">
        <f>[7]Lagledelse!O11</f>
        <v>0</v>
      </c>
      <c r="Q11" s="34">
        <f>[7]Lagledelse!P11</f>
        <v>0</v>
      </c>
      <c r="R11" s="37">
        <f>[7]Lagledelse!Q11</f>
        <v>0</v>
      </c>
      <c r="S11" s="34">
        <f>[7]Lagledelse!R11</f>
        <v>0</v>
      </c>
      <c r="T11" s="34" t="str">
        <f>[7]Lagledelse!S11</f>
        <v>Trener og lagleder</v>
      </c>
    </row>
    <row r="12" spans="2:20" s="39" customFormat="1" ht="15" customHeight="1" x14ac:dyDescent="0.25">
      <c r="B12" s="32" t="str">
        <f>[7]Lagledelse!B12</f>
        <v>Trener</v>
      </c>
      <c r="C12" s="28">
        <f t="shared" si="0"/>
        <v>2010</v>
      </c>
      <c r="D12" s="33" t="str">
        <f>[7]Lagledelse!C12</f>
        <v>10P1 / P2</v>
      </c>
      <c r="E12" s="26"/>
      <c r="F12" s="34" t="str">
        <f>[7]Lagledelse!E12</f>
        <v xml:space="preserve">Are </v>
      </c>
      <c r="G12" s="34" t="str">
        <f>[7]Lagledelse!F12</f>
        <v>Wigernes Stuvøy</v>
      </c>
      <c r="H12" s="34" t="str">
        <f>[7]Lagledelse!G12</f>
        <v>Hagtornveien 8</v>
      </c>
      <c r="I12" s="35">
        <f>[7]Lagledelse!H12</f>
        <v>3152</v>
      </c>
      <c r="J12" s="34" t="str">
        <f>[7]Lagledelse!I12</f>
        <v>astuvo@online.no</v>
      </c>
      <c r="K12" s="35" t="str">
        <f>[7]Lagledelse!J12</f>
        <v xml:space="preserve">45401287	 </v>
      </c>
      <c r="L12" s="36">
        <f>[7]Lagledelse!K12</f>
        <v>0</v>
      </c>
      <c r="M12" s="28"/>
      <c r="N12" s="37">
        <f>[7]Lagledelse!M12</f>
        <v>0</v>
      </c>
      <c r="O12" s="34">
        <f>[7]Lagledelse!N12</f>
        <v>0</v>
      </c>
      <c r="P12" s="34">
        <f>[7]Lagledelse!O12</f>
        <v>0</v>
      </c>
      <c r="Q12" s="34">
        <f>[7]Lagledelse!P12</f>
        <v>0</v>
      </c>
      <c r="R12" s="37">
        <f>[7]Lagledelse!Q12</f>
        <v>0</v>
      </c>
      <c r="S12" s="34">
        <f>[7]Lagledelse!R12</f>
        <v>0</v>
      </c>
      <c r="T12" s="34">
        <f>[7]Lagledelse!S12</f>
        <v>0</v>
      </c>
    </row>
    <row r="13" spans="2:20" s="39" customFormat="1" ht="15" customHeight="1" x14ac:dyDescent="0.25">
      <c r="B13" s="32" t="str">
        <f>[7]Lagledelse!B13</f>
        <v>Lagleder</v>
      </c>
      <c r="C13" s="28">
        <f t="shared" si="0"/>
        <v>2010</v>
      </c>
      <c r="D13" s="33" t="str">
        <f>[7]Lagledelse!C13</f>
        <v>10H1 /H2</v>
      </c>
      <c r="E13" s="26"/>
      <c r="F13" s="34" t="str">
        <f>[7]Lagledelse!E13</f>
        <v>Øyvind</v>
      </c>
      <c r="G13" s="34" t="str">
        <f>[7]Lagledelse!F13</f>
        <v>Krapf-Sterner</v>
      </c>
      <c r="H13" s="34" t="str">
        <f>[7]Lagledelse!G13</f>
        <v>Traneveien 9</v>
      </c>
      <c r="I13" s="35">
        <f>[7]Lagledelse!H13</f>
        <v>3124</v>
      </c>
      <c r="J13" s="34" t="str">
        <f>[7]Lagledelse!I13</f>
        <v>oyvindkrapf@gmail.com</v>
      </c>
      <c r="K13" s="35">
        <f>[7]Lagledelse!J13</f>
        <v>97767267</v>
      </c>
      <c r="L13" s="36" t="str">
        <f>[7]Lagledelse!K13</f>
        <v>09.10.81</v>
      </c>
      <c r="M13" s="28"/>
      <c r="N13" s="37">
        <f>[7]Lagledelse!M13</f>
        <v>0</v>
      </c>
      <c r="O13" s="34">
        <f>[7]Lagledelse!N13</f>
        <v>0</v>
      </c>
      <c r="P13" s="34">
        <f>[7]Lagledelse!O13</f>
        <v>0</v>
      </c>
      <c r="Q13" s="34">
        <f>[7]Lagledelse!P13</f>
        <v>0</v>
      </c>
      <c r="R13" s="37">
        <f>[7]Lagledelse!Q13</f>
        <v>0</v>
      </c>
      <c r="S13" s="34">
        <f>[7]Lagledelse!R13</f>
        <v>0</v>
      </c>
      <c r="T13" s="34">
        <f>[7]Lagledelse!S13</f>
        <v>0</v>
      </c>
    </row>
    <row r="14" spans="2:20" s="39" customFormat="1" ht="15" customHeight="1" x14ac:dyDescent="0.25">
      <c r="B14" s="32" t="str">
        <f>[7]Lagledelse!B14</f>
        <v>Hjelpetrener</v>
      </c>
      <c r="C14" s="28">
        <f t="shared" si="0"/>
        <v>2010</v>
      </c>
      <c r="D14" s="33" t="str">
        <f>[7]Lagledelse!C14</f>
        <v>10H1 /H2</v>
      </c>
      <c r="E14" s="26"/>
      <c r="F14" s="34" t="str">
        <f>[7]Lagledelse!E14</f>
        <v>Trond</v>
      </c>
      <c r="G14" s="34" t="str">
        <f>[7]Lagledelse!F14</f>
        <v>Bolsø</v>
      </c>
      <c r="H14" s="34" t="str">
        <f>[7]Lagledelse!G14</f>
        <v>Fagerstrandveien 7</v>
      </c>
      <c r="I14" s="35">
        <f>[7]Lagledelse!H14</f>
        <v>3124</v>
      </c>
      <c r="J14" s="34" t="str">
        <f>[7]Lagledelse!I14</f>
        <v>trond.bols@gmail.com</v>
      </c>
      <c r="K14" s="35">
        <f>[7]Lagledelse!J14</f>
        <v>93417379</v>
      </c>
      <c r="L14" s="36">
        <f>[7]Lagledelse!K14</f>
        <v>26988</v>
      </c>
      <c r="M14" s="28"/>
      <c r="N14" s="37">
        <f>[7]Lagledelse!M14</f>
        <v>0</v>
      </c>
      <c r="O14" s="34">
        <f>[7]Lagledelse!N14</f>
        <v>0</v>
      </c>
      <c r="P14" s="34">
        <f>[7]Lagledelse!O14</f>
        <v>0</v>
      </c>
      <c r="Q14" s="34">
        <f>[7]Lagledelse!P14</f>
        <v>0</v>
      </c>
      <c r="R14" s="37">
        <f>[7]Lagledelse!Q14</f>
        <v>0</v>
      </c>
      <c r="S14" s="34">
        <f>[7]Lagledelse!R14</f>
        <v>0</v>
      </c>
      <c r="T14" s="34">
        <f>[7]Lagledelse!S14</f>
        <v>0</v>
      </c>
    </row>
    <row r="15" spans="2:20" s="39" customFormat="1" ht="15" customHeight="1" x14ac:dyDescent="0.25">
      <c r="B15" s="32" t="str">
        <f>[7]Lagledelse!B15</f>
        <v>Lagleder</v>
      </c>
      <c r="C15" s="28">
        <f t="shared" si="0"/>
        <v>2010</v>
      </c>
      <c r="D15" s="33" t="str">
        <f>[7]Lagledelse!C15</f>
        <v>10S1 / S2</v>
      </c>
      <c r="E15" s="26"/>
      <c r="F15" s="34" t="str">
        <f>[7]Lagledelse!E15</f>
        <v>Bente</v>
      </c>
      <c r="G15" s="34" t="str">
        <f>[7]Lagledelse!F15</f>
        <v>Ottestad</v>
      </c>
      <c r="H15" s="34" t="str">
        <f>[7]Lagledelse!G15</f>
        <v>Døsserødvein 94</v>
      </c>
      <c r="I15" s="35">
        <f>[7]Lagledelse!H15</f>
        <v>3118</v>
      </c>
      <c r="J15" s="34" t="str">
        <f>[7]Lagledelse!I15</f>
        <v>benteottestad@yahoo.no</v>
      </c>
      <c r="K15" s="35">
        <f>[7]Lagledelse!J15</f>
        <v>93627584</v>
      </c>
      <c r="L15" s="36">
        <f>[7]Lagledelse!K15</f>
        <v>0</v>
      </c>
      <c r="M15" s="28"/>
      <c r="N15" s="37">
        <f>[7]Lagledelse!M15</f>
        <v>0</v>
      </c>
      <c r="O15" s="34">
        <f>[7]Lagledelse!N15</f>
        <v>0</v>
      </c>
      <c r="P15" s="34">
        <f>[7]Lagledelse!O15</f>
        <v>0</v>
      </c>
      <c r="Q15" s="34">
        <f>[7]Lagledelse!P15</f>
        <v>0</v>
      </c>
      <c r="R15" s="37">
        <f>[7]Lagledelse!Q15</f>
        <v>0</v>
      </c>
      <c r="S15" s="34">
        <f>[7]Lagledelse!R15</f>
        <v>0</v>
      </c>
      <c r="T15" s="34" t="str">
        <f>[7]Lagledelse!S15</f>
        <v>Mulig lagleder</v>
      </c>
    </row>
    <row r="16" spans="2:20" s="39" customFormat="1" ht="15" customHeight="1" x14ac:dyDescent="0.25">
      <c r="B16" s="32" t="str">
        <f>[7]Lagledelse!B16</f>
        <v>Hjelpetrener</v>
      </c>
      <c r="C16" s="28">
        <f t="shared" si="0"/>
        <v>2010</v>
      </c>
      <c r="D16" s="33" t="str">
        <f>[7]Lagledelse!C16</f>
        <v>10S1</v>
      </c>
      <c r="E16" s="26"/>
      <c r="F16" s="34" t="str">
        <f>[7]Lagledelse!E16</f>
        <v>Ola</v>
      </c>
      <c r="G16" s="34" t="str">
        <f>[7]Lagledelse!F16</f>
        <v>Norderhaug</v>
      </c>
      <c r="H16" s="34" t="str">
        <f>[7]Lagledelse!G16</f>
        <v>Plutoveien 8B</v>
      </c>
      <c r="I16" s="35">
        <f>[7]Lagledelse!H16</f>
        <v>3113</v>
      </c>
      <c r="J16" s="34" t="str">
        <f>[7]Lagledelse!I16</f>
        <v>on@privatmegleren.no</v>
      </c>
      <c r="K16" s="35">
        <f>[7]Lagledelse!J16</f>
        <v>47414120</v>
      </c>
      <c r="L16" s="36">
        <f>[7]Lagledelse!K16</f>
        <v>0</v>
      </c>
      <c r="M16" s="28"/>
      <c r="N16" s="37">
        <f>[7]Lagledelse!M16</f>
        <v>0</v>
      </c>
      <c r="O16" s="34">
        <f>[7]Lagledelse!N16</f>
        <v>0</v>
      </c>
      <c r="P16" s="34">
        <f>[7]Lagledelse!O16</f>
        <v>0</v>
      </c>
      <c r="Q16" s="34">
        <f>[7]Lagledelse!P16</f>
        <v>0</v>
      </c>
      <c r="R16" s="37">
        <f>[7]Lagledelse!Q16</f>
        <v>0</v>
      </c>
      <c r="S16" s="34">
        <f>[7]Lagledelse!R16</f>
        <v>0</v>
      </c>
      <c r="T16" s="34">
        <f>[7]Lagledelse!S16</f>
        <v>0</v>
      </c>
    </row>
    <row r="17" spans="2:20" s="39" customFormat="1" ht="15" customHeight="1" x14ac:dyDescent="0.25">
      <c r="B17" s="32" t="str">
        <f>[7]Lagledelse!B17</f>
        <v>Trener</v>
      </c>
      <c r="C17" s="28">
        <f t="shared" si="0"/>
        <v>2010</v>
      </c>
      <c r="D17" s="33" t="str">
        <f>[7]Lagledelse!C17</f>
        <v>10S2</v>
      </c>
      <c r="E17" s="26"/>
      <c r="F17" s="34" t="str">
        <f>[7]Lagledelse!E17</f>
        <v>Rune</v>
      </c>
      <c r="G17" s="34" t="str">
        <f>[7]Lagledelse!F17</f>
        <v>Marthins</v>
      </c>
      <c r="H17" s="34" t="str">
        <f>[7]Lagledelse!G17</f>
        <v>Mispelveien 3A</v>
      </c>
      <c r="I17" s="35">
        <f>[7]Lagledelse!H17</f>
        <v>3152</v>
      </c>
      <c r="J17" s="34" t="str">
        <f>[7]Lagledelse!I17</f>
        <v>rune@marthins.no</v>
      </c>
      <c r="K17" s="35">
        <f>[7]Lagledelse!J17</f>
        <v>99442213</v>
      </c>
      <c r="L17" s="36">
        <f>[7]Lagledelse!K17</f>
        <v>30401</v>
      </c>
      <c r="M17" s="28"/>
      <c r="N17" s="37">
        <f>[7]Lagledelse!M17</f>
        <v>0</v>
      </c>
      <c r="O17" s="34">
        <f>[7]Lagledelse!N17</f>
        <v>0</v>
      </c>
      <c r="P17" s="34">
        <f>[7]Lagledelse!O17</f>
        <v>0</v>
      </c>
      <c r="Q17" s="34">
        <f>[7]Lagledelse!P17</f>
        <v>0</v>
      </c>
      <c r="R17" s="37">
        <f>[7]Lagledelse!Q17</f>
        <v>0</v>
      </c>
      <c r="S17" s="34">
        <f>[7]Lagledelse!R17</f>
        <v>0</v>
      </c>
      <c r="T17" s="34">
        <f>[7]Lagledelse!S17</f>
        <v>0</v>
      </c>
    </row>
    <row r="18" spans="2:20" s="39" customFormat="1" ht="15" customHeight="1" x14ac:dyDescent="0.25">
      <c r="B18" s="32" t="str">
        <f>[7]Lagledelse!B18</f>
        <v>Lagleder</v>
      </c>
      <c r="C18" s="28">
        <f t="shared" si="0"/>
        <v>2010</v>
      </c>
      <c r="D18" s="33" t="str">
        <f>[7]Lagledelse!C18</f>
        <v>10R1</v>
      </c>
      <c r="E18" s="26"/>
      <c r="F18" s="34" t="str">
        <f>[7]Lagledelse!E18</f>
        <v xml:space="preserve">Andreas </v>
      </c>
      <c r="G18" s="34" t="str">
        <f>[7]Lagledelse!F18</f>
        <v>Ødegaard</v>
      </c>
      <c r="H18" s="34" t="str">
        <f>[7]Lagledelse!G18</f>
        <v>Brekketoppen 16 A</v>
      </c>
      <c r="I18" s="35">
        <f>[7]Lagledelse!H18</f>
        <v>3153</v>
      </c>
      <c r="J18" s="34" t="str">
        <f>[7]Lagledelse!I18</f>
        <v>flintfotball.ringshaug10@gmail.com</v>
      </c>
      <c r="K18" s="35">
        <f>[7]Lagledelse!J18</f>
        <v>99203950</v>
      </c>
      <c r="L18" s="36">
        <f>[7]Lagledelse!K18</f>
        <v>29860</v>
      </c>
      <c r="M18" s="28"/>
      <c r="N18" s="37">
        <f>[7]Lagledelse!M18</f>
        <v>0</v>
      </c>
      <c r="O18" s="34">
        <f>[7]Lagledelse!N18</f>
        <v>0</v>
      </c>
      <c r="P18" s="34">
        <f>[7]Lagledelse!O18</f>
        <v>0</v>
      </c>
      <c r="Q18" s="34">
        <f>[7]Lagledelse!P18</f>
        <v>0</v>
      </c>
      <c r="R18" s="37">
        <f>[7]Lagledelse!Q18</f>
        <v>0</v>
      </c>
      <c r="S18" s="34">
        <f>[7]Lagledelse!R18</f>
        <v>0</v>
      </c>
      <c r="T18" s="34">
        <f>[7]Lagledelse!S18</f>
        <v>0</v>
      </c>
    </row>
    <row r="19" spans="2:20" s="39" customFormat="1" ht="15" customHeight="1" x14ac:dyDescent="0.25">
      <c r="B19" s="32" t="str">
        <f>[7]Lagledelse!B19</f>
        <v>Trener</v>
      </c>
      <c r="C19" s="28">
        <f t="shared" si="0"/>
        <v>2010</v>
      </c>
      <c r="D19" s="33" t="str">
        <f>[7]Lagledelse!C19</f>
        <v>10R1</v>
      </c>
      <c r="E19" s="26"/>
      <c r="F19" s="34" t="str">
        <f>[7]Lagledelse!E19</f>
        <v>Lars Vatne</v>
      </c>
      <c r="G19" s="34" t="str">
        <f>[7]Lagledelse!F19</f>
        <v>Miste</v>
      </c>
      <c r="H19" s="34" t="str">
        <f>[7]Lagledelse!G19</f>
        <v>Mistelteinen 67A</v>
      </c>
      <c r="I19" s="35">
        <f>[7]Lagledelse!H19</f>
        <v>3154</v>
      </c>
      <c r="J19" s="34" t="str">
        <f>[7]Lagledelse!I19</f>
        <v>larsvatnec@gmail.com</v>
      </c>
      <c r="K19" s="35">
        <f>[7]Lagledelse!J19</f>
        <v>96869000</v>
      </c>
      <c r="L19" s="36">
        <f>[7]Lagledelse!K19</f>
        <v>31875</v>
      </c>
      <c r="M19" s="28"/>
      <c r="N19" s="37">
        <f>[7]Lagledelse!M19</f>
        <v>0</v>
      </c>
      <c r="O19" s="34">
        <f>[7]Lagledelse!N19</f>
        <v>0</v>
      </c>
      <c r="P19" s="34">
        <f>[7]Lagledelse!O19</f>
        <v>0</v>
      </c>
      <c r="Q19" s="34">
        <f>[7]Lagledelse!P19</f>
        <v>0</v>
      </c>
      <c r="R19" s="37">
        <f>[7]Lagledelse!Q19</f>
        <v>0</v>
      </c>
      <c r="S19" s="34">
        <f>[7]Lagledelse!R19</f>
        <v>0</v>
      </c>
      <c r="T19" s="34" t="str">
        <f>[7]Lagledelse!S19</f>
        <v>Henriette Arnessen, BU medlem</v>
      </c>
    </row>
    <row r="20" spans="2:20" s="39" customFormat="1" ht="15" customHeight="1" x14ac:dyDescent="0.25">
      <c r="B20" s="32" t="str">
        <f>[7]Lagledelse!B20</f>
        <v>Lagleder</v>
      </c>
      <c r="C20" s="28">
        <f t="shared" si="0"/>
        <v>2010</v>
      </c>
      <c r="D20" s="33" t="str">
        <f>[7]Lagledelse!C20</f>
        <v>10R2</v>
      </c>
      <c r="E20" s="26"/>
      <c r="F20" s="34" t="str">
        <f>[7]Lagledelse!E20</f>
        <v>Ole</v>
      </c>
      <c r="G20" s="34" t="str">
        <f>[7]Lagledelse!F20</f>
        <v>Blytt</v>
      </c>
      <c r="H20" s="34" t="str">
        <f>[7]Lagledelse!G20</f>
        <v>Titanveien 7A</v>
      </c>
      <c r="I20" s="35">
        <f>[7]Lagledelse!H20</f>
        <v>3154</v>
      </c>
      <c r="J20" s="34" t="str">
        <f>[7]Lagledelse!I20</f>
        <v>oleblytt@gmail.com</v>
      </c>
      <c r="K20" s="35">
        <f>[7]Lagledelse!J20</f>
        <v>99628742</v>
      </c>
      <c r="L20" s="36">
        <f>[7]Lagledelse!K20</f>
        <v>28908</v>
      </c>
      <c r="M20" s="28"/>
      <c r="N20" s="37">
        <f>[7]Lagledelse!M20</f>
        <v>0</v>
      </c>
      <c r="O20" s="34">
        <f>[7]Lagledelse!N20</f>
        <v>0</v>
      </c>
      <c r="P20" s="34">
        <f>[7]Lagledelse!O20</f>
        <v>0</v>
      </c>
      <c r="Q20" s="34">
        <f>[7]Lagledelse!P20</f>
        <v>0</v>
      </c>
      <c r="R20" s="37">
        <f>[7]Lagledelse!Q20</f>
        <v>0</v>
      </c>
      <c r="S20" s="34">
        <f>[7]Lagledelse!R20</f>
        <v>0</v>
      </c>
      <c r="T20" s="34">
        <f>[7]Lagledelse!S20</f>
        <v>0</v>
      </c>
    </row>
    <row r="21" spans="2:20" s="39" customFormat="1" ht="15" customHeight="1" x14ac:dyDescent="0.25">
      <c r="B21" s="32" t="str">
        <f>[7]Lagledelse!B21</f>
        <v>Lagleder</v>
      </c>
      <c r="C21" s="28">
        <f t="shared" si="0"/>
        <v>2010</v>
      </c>
      <c r="D21" s="33" t="str">
        <f>[7]Lagledelse!C21</f>
        <v>10R3</v>
      </c>
      <c r="E21" s="26"/>
      <c r="F21" s="34" t="str">
        <f>[7]Lagledelse!E21</f>
        <v>Dann</v>
      </c>
      <c r="G21" s="34" t="str">
        <f>[7]Lagledelse!F21</f>
        <v>Lauritsen</v>
      </c>
      <c r="H21" s="34" t="str">
        <f>[7]Lagledelse!G21</f>
        <v>Losveien 35</v>
      </c>
      <c r="I21" s="35">
        <f>[7]Lagledelse!H21</f>
        <v>3150</v>
      </c>
      <c r="J21" s="34" t="str">
        <f>[7]Lagledelse!I21</f>
        <v>dl@altiboxmail.no</v>
      </c>
      <c r="K21" s="35">
        <f>[7]Lagledelse!J21</f>
        <v>90669334</v>
      </c>
      <c r="L21" s="36">
        <f>[7]Lagledelse!K21</f>
        <v>26930</v>
      </c>
      <c r="M21" s="28"/>
      <c r="N21" s="37">
        <f>[7]Lagledelse!M21</f>
        <v>0</v>
      </c>
      <c r="O21" s="34">
        <f>[7]Lagledelse!N21</f>
        <v>0</v>
      </c>
      <c r="P21" s="34">
        <f>[7]Lagledelse!O21</f>
        <v>0</v>
      </c>
      <c r="Q21" s="34">
        <f>[7]Lagledelse!P21</f>
        <v>0</v>
      </c>
      <c r="R21" s="37">
        <f>[7]Lagledelse!Q21</f>
        <v>0</v>
      </c>
      <c r="S21" s="34">
        <f>[7]Lagledelse!R21</f>
        <v>0</v>
      </c>
      <c r="T21" s="34">
        <f>[7]Lagledelse!S21</f>
        <v>0</v>
      </c>
    </row>
    <row r="22" spans="2:20" s="39" customFormat="1" ht="15" customHeight="1" x14ac:dyDescent="0.25">
      <c r="B22" s="32" t="str">
        <f>[7]Lagledelse!B22</f>
        <v>Trener</v>
      </c>
      <c r="C22" s="28">
        <f t="shared" si="0"/>
        <v>2010</v>
      </c>
      <c r="D22" s="33" t="str">
        <f>[7]Lagledelse!C22</f>
        <v>10R2</v>
      </c>
      <c r="E22" s="26"/>
      <c r="F22" s="34" t="str">
        <f>[7]Lagledelse!E22</f>
        <v>Åsmund</v>
      </c>
      <c r="G22" s="34" t="str">
        <f>[7]Lagledelse!F22</f>
        <v>Kalrud</v>
      </c>
      <c r="H22" s="34" t="str">
        <f>[7]Lagledelse!G22</f>
        <v>Rønningmyra 34</v>
      </c>
      <c r="I22" s="35">
        <f>[7]Lagledelse!H22</f>
        <v>3153</v>
      </c>
      <c r="J22" s="34" t="str">
        <f>[7]Lagledelse!I22</f>
        <v>kalrud2@gmail.com</v>
      </c>
      <c r="K22" s="35">
        <f>[7]Lagledelse!J22</f>
        <v>91737136</v>
      </c>
      <c r="L22" s="36">
        <f>[7]Lagledelse!K22</f>
        <v>28269</v>
      </c>
      <c r="M22" s="28"/>
      <c r="N22" s="37">
        <f>[7]Lagledelse!M22</f>
        <v>0</v>
      </c>
      <c r="O22" s="34">
        <f>[7]Lagledelse!N22</f>
        <v>0</v>
      </c>
      <c r="P22" s="34">
        <f>[7]Lagledelse!O22</f>
        <v>0</v>
      </c>
      <c r="Q22" s="34">
        <f>[7]Lagledelse!P22</f>
        <v>0</v>
      </c>
      <c r="R22" s="37">
        <f>[7]Lagledelse!Q22</f>
        <v>0</v>
      </c>
      <c r="S22" s="34">
        <f>[7]Lagledelse!R22</f>
        <v>0</v>
      </c>
      <c r="T22" s="34">
        <f>[7]Lagledelse!S22</f>
        <v>0</v>
      </c>
    </row>
    <row r="23" spans="2:20" s="39" customFormat="1" ht="15" customHeight="1" x14ac:dyDescent="0.25">
      <c r="B23" s="32" t="str">
        <f>[7]Lagledelse!B23</f>
        <v>Trener</v>
      </c>
      <c r="C23" s="28">
        <f t="shared" si="0"/>
        <v>2010</v>
      </c>
      <c r="D23" s="33" t="str">
        <f>[7]Lagledelse!C23</f>
        <v>10R3</v>
      </c>
      <c r="E23" s="26"/>
      <c r="F23" s="34" t="str">
        <f>[7]Lagledelse!E23</f>
        <v>Eirik</v>
      </c>
      <c r="G23" s="34" t="str">
        <f>[7]Lagledelse!F23</f>
        <v>Bang</v>
      </c>
      <c r="H23" s="34" t="str">
        <f>[7]Lagledelse!G23</f>
        <v>Briggveien 17A</v>
      </c>
      <c r="I23" s="35">
        <f>[7]Lagledelse!H23</f>
        <v>3150</v>
      </c>
      <c r="J23" s="34" t="str">
        <f>[7]Lagledelse!I23</f>
        <v>eirban@gmail.com</v>
      </c>
      <c r="K23" s="35">
        <f>[7]Lagledelse!J23</f>
        <v>90081557</v>
      </c>
      <c r="L23" s="36">
        <f>[7]Lagledelse!K23</f>
        <v>31564</v>
      </c>
      <c r="M23" s="28"/>
      <c r="N23" s="37">
        <f>[7]Lagledelse!M23</f>
        <v>0</v>
      </c>
      <c r="O23" s="34">
        <f>[7]Lagledelse!N23</f>
        <v>0</v>
      </c>
      <c r="P23" s="34">
        <f>[7]Lagledelse!O23</f>
        <v>0</v>
      </c>
      <c r="Q23" s="34">
        <f>[7]Lagledelse!P23</f>
        <v>0</v>
      </c>
      <c r="R23" s="37">
        <f>[7]Lagledelse!Q23</f>
        <v>0</v>
      </c>
      <c r="S23" s="34">
        <f>[7]Lagledelse!R23</f>
        <v>0</v>
      </c>
      <c r="T23" s="34">
        <f>[7]Lagledelse!S23</f>
        <v>0</v>
      </c>
    </row>
    <row r="24" spans="2:20" s="39" customFormat="1" ht="15" customHeight="1" x14ac:dyDescent="0.25">
      <c r="B24" s="32" t="str">
        <f>[7]Lagledelse!B24</f>
        <v>Trener</v>
      </c>
      <c r="C24" s="28">
        <f t="shared" si="0"/>
        <v>2010</v>
      </c>
      <c r="D24" s="33" t="str">
        <f>[7]Lagledelse!C24</f>
        <v>10J</v>
      </c>
      <c r="E24" s="26"/>
      <c r="F24" s="34" t="str">
        <f>[7]Lagledelse!E24</f>
        <v xml:space="preserve">Tommy </v>
      </c>
      <c r="G24" s="34" t="str">
        <f>[7]Lagledelse!F24</f>
        <v>Dahl Evensen</v>
      </c>
      <c r="H24" s="34" t="str">
        <f>[7]Lagledelse!G24</f>
        <v>Fregattveien 8</v>
      </c>
      <c r="I24" s="35">
        <f>[7]Lagledelse!H24</f>
        <v>3152</v>
      </c>
      <c r="J24" s="34" t="str">
        <f>[7]Lagledelse!I24</f>
        <v>Tommy.evensen@manpower.no</v>
      </c>
      <c r="K24" s="35">
        <f>[7]Lagledelse!J24</f>
        <v>41227281</v>
      </c>
      <c r="L24" s="36">
        <f>[7]Lagledelse!K24</f>
        <v>0</v>
      </c>
      <c r="M24" s="28"/>
      <c r="N24" s="37">
        <f>[7]Lagledelse!M24</f>
        <v>0</v>
      </c>
      <c r="O24" s="34">
        <f>[7]Lagledelse!N24</f>
        <v>2017</v>
      </c>
      <c r="P24" s="34">
        <f>[7]Lagledelse!O24</f>
        <v>0</v>
      </c>
      <c r="Q24" s="34">
        <f>[7]Lagledelse!P24</f>
        <v>0</v>
      </c>
      <c r="R24" s="37">
        <f>[7]Lagledelse!Q24</f>
        <v>0</v>
      </c>
      <c r="S24" s="34">
        <f>[7]Lagledelse!R24</f>
        <v>0</v>
      </c>
      <c r="T24" s="34">
        <f>[7]Lagledelse!S24</f>
        <v>0</v>
      </c>
    </row>
    <row r="25" spans="2:20" s="39" customFormat="1" ht="15" customHeight="1" x14ac:dyDescent="0.25">
      <c r="B25" s="32" t="str">
        <f>[7]Lagledelse!B25</f>
        <v>Trener</v>
      </c>
      <c r="C25" s="28">
        <f t="shared" si="0"/>
        <v>2010</v>
      </c>
      <c r="D25" s="33" t="str">
        <f>[7]Lagledelse!C25</f>
        <v>10J</v>
      </c>
      <c r="E25" s="26"/>
      <c r="F25" s="34" t="str">
        <f>[7]Lagledelse!E25</f>
        <v>Krister</v>
      </c>
      <c r="G25" s="34" t="str">
        <f>[7]Lagledelse!F25</f>
        <v>Mossige</v>
      </c>
      <c r="H25" s="34" t="str">
        <f>[7]Lagledelse!G25</f>
        <v>Sigyns Vei 2 A</v>
      </c>
      <c r="I25" s="35">
        <f>[7]Lagledelse!H25</f>
        <v>3151</v>
      </c>
      <c r="J25" s="34" t="str">
        <f>[7]Lagledelse!I25</f>
        <v>krister.mossige@bohus.no</v>
      </c>
      <c r="K25" s="35">
        <f>[7]Lagledelse!J25</f>
        <v>95084953</v>
      </c>
      <c r="L25" s="36">
        <f>[7]Lagledelse!K25</f>
        <v>28067</v>
      </c>
      <c r="M25" s="28"/>
      <c r="N25" s="37">
        <f>[7]Lagledelse!M25</f>
        <v>0</v>
      </c>
      <c r="O25" s="34">
        <f>[7]Lagledelse!N25</f>
        <v>2016</v>
      </c>
      <c r="P25" s="34">
        <f>[7]Lagledelse!O25</f>
        <v>0</v>
      </c>
      <c r="Q25" s="34">
        <f>[7]Lagledelse!P25</f>
        <v>0</v>
      </c>
      <c r="R25" s="37">
        <f>[7]Lagledelse!Q25</f>
        <v>0</v>
      </c>
      <c r="S25" s="34">
        <f>[7]Lagledelse!R25</f>
        <v>0</v>
      </c>
      <c r="T25" s="34" t="str">
        <f>[7]Lagledelse!S25</f>
        <v>Lagleder inntil videre</v>
      </c>
    </row>
    <row r="26" spans="2:20" s="39" customFormat="1" ht="15" customHeight="1" x14ac:dyDescent="0.25">
      <c r="B26" s="32" t="str">
        <f>[7]Lagledelse!B26</f>
        <v>Lagleder</v>
      </c>
      <c r="C26" s="28">
        <f t="shared" si="0"/>
        <v>2010</v>
      </c>
      <c r="D26" s="33" t="str">
        <f>[7]Lagledelse!C26</f>
        <v>10J</v>
      </c>
      <c r="E26" s="26"/>
      <c r="F26" s="34" t="str">
        <f>[7]Lagledelse!E26</f>
        <v>Krister</v>
      </c>
      <c r="G26" s="34" t="str">
        <f>[7]Lagledelse!F26</f>
        <v>Mossige</v>
      </c>
      <c r="H26" s="34" t="str">
        <f>[7]Lagledelse!G26</f>
        <v>Sigyns Vei 2 A</v>
      </c>
      <c r="I26" s="35">
        <f>[7]Lagledelse!H26</f>
        <v>3151</v>
      </c>
      <c r="J26" s="34" t="str">
        <f>[7]Lagledelse!I26</f>
        <v>krister.mossige@bohus.no</v>
      </c>
      <c r="K26" s="35">
        <f>[7]Lagledelse!J26</f>
        <v>95084953</v>
      </c>
      <c r="L26" s="36">
        <f>[7]Lagledelse!K26</f>
        <v>28067</v>
      </c>
      <c r="M26" s="28"/>
      <c r="N26" s="37">
        <f>[7]Lagledelse!M26</f>
        <v>0</v>
      </c>
      <c r="O26" s="34">
        <f>[7]Lagledelse!N26</f>
        <v>2016</v>
      </c>
      <c r="P26" s="34">
        <f>[7]Lagledelse!O26</f>
        <v>0</v>
      </c>
      <c r="Q26" s="34">
        <f>[7]Lagledelse!P26</f>
        <v>0</v>
      </c>
      <c r="R26" s="37">
        <f>[7]Lagledelse!Q26</f>
        <v>0</v>
      </c>
      <c r="S26" s="34">
        <f>[7]Lagledelse!R26</f>
        <v>0</v>
      </c>
      <c r="T26" s="34">
        <f>[7]Lagledelse!S26</f>
        <v>0</v>
      </c>
    </row>
    <row r="27" spans="2:20" s="39" customFormat="1" ht="15" customHeight="1" x14ac:dyDescent="0.25">
      <c r="B27" s="32" t="str">
        <f>[7]Lagledelse!B27</f>
        <v>Årgangskoordinator</v>
      </c>
      <c r="C27" s="28">
        <f t="shared" si="0"/>
        <v>2010</v>
      </c>
      <c r="D27" s="33">
        <f>[7]Lagledelse!C27</f>
        <v>2010</v>
      </c>
      <c r="E27" s="26"/>
      <c r="F27" s="34" t="str">
        <f>[7]Lagledelse!E27</f>
        <v xml:space="preserve">Andreas </v>
      </c>
      <c r="G27" s="34" t="str">
        <f>[7]Lagledelse!F27</f>
        <v>Ødegaard</v>
      </c>
      <c r="H27" s="34" t="str">
        <f>[7]Lagledelse!G27</f>
        <v>Brekketoppen 16 A</v>
      </c>
      <c r="I27" s="35">
        <f>[7]Lagledelse!H27</f>
        <v>3153</v>
      </c>
      <c r="J27" s="34" t="str">
        <f>[7]Lagledelse!I27</f>
        <v>flintfotball.ringshaug10@gmail.com</v>
      </c>
      <c r="K27" s="35">
        <f>[7]Lagledelse!J27</f>
        <v>99203950</v>
      </c>
      <c r="L27" s="36">
        <f>[7]Lagledelse!K27</f>
        <v>29860</v>
      </c>
      <c r="M27" s="28"/>
      <c r="N27" s="37">
        <f>[7]Lagledelse!M27</f>
        <v>0</v>
      </c>
      <c r="O27" s="34">
        <f>[7]Lagledelse!N27</f>
        <v>0</v>
      </c>
      <c r="P27" s="34">
        <f>[7]Lagledelse!O27</f>
        <v>0</v>
      </c>
      <c r="Q27" s="34">
        <f>[7]Lagledelse!P27</f>
        <v>0</v>
      </c>
      <c r="R27" s="37">
        <f>[7]Lagledelse!Q27</f>
        <v>0</v>
      </c>
      <c r="S27" s="34">
        <f>[7]Lagledelse!R27</f>
        <v>0</v>
      </c>
      <c r="T27" s="34">
        <f>[7]Lagledelse!S27</f>
        <v>0</v>
      </c>
    </row>
    <row r="28" spans="2:20" s="39" customFormat="1" ht="15" customHeight="1" x14ac:dyDescent="0.25">
      <c r="B28" s="32" t="str">
        <f>[7]Lagledelse!B28</f>
        <v>Hjelpetrener</v>
      </c>
      <c r="C28" s="28">
        <f t="shared" si="0"/>
        <v>2010</v>
      </c>
      <c r="D28" s="33" t="str">
        <f>[7]Lagledelse!C28</f>
        <v>10H1 /H2</v>
      </c>
      <c r="E28" s="26"/>
      <c r="F28" s="34" t="str">
        <f>[7]Lagledelse!E28</f>
        <v>Tore</v>
      </c>
      <c r="G28" s="34" t="str">
        <f>[7]Lagledelse!F28</f>
        <v>Holtan</v>
      </c>
      <c r="H28" s="34" t="str">
        <f>[7]Lagledelse!G28</f>
        <v>Kloppgata 6</v>
      </c>
      <c r="I28" s="35">
        <f>[7]Lagledelse!H28</f>
        <v>3124</v>
      </c>
      <c r="J28" s="34" t="str">
        <f>[7]Lagledelse!I28</f>
        <v>toremh@gmail.com</v>
      </c>
      <c r="K28" s="35">
        <f>[7]Lagledelse!J28</f>
        <v>92491997</v>
      </c>
      <c r="L28" s="36">
        <f>[7]Lagledelse!K28</f>
        <v>22881</v>
      </c>
      <c r="M28" s="28"/>
      <c r="N28" s="37">
        <f>[7]Lagledelse!M28</f>
        <v>0</v>
      </c>
      <c r="O28" s="34">
        <f>[7]Lagledelse!N28</f>
        <v>0</v>
      </c>
      <c r="P28" s="34">
        <f>[7]Lagledelse!O28</f>
        <v>0</v>
      </c>
      <c r="Q28" s="34">
        <f>[7]Lagledelse!P28</f>
        <v>0</v>
      </c>
      <c r="R28" s="37">
        <f>[7]Lagledelse!Q28</f>
        <v>0</v>
      </c>
      <c r="S28" s="34">
        <f>[7]Lagledelse!R28</f>
        <v>0</v>
      </c>
      <c r="T28" s="34">
        <f>[7]Lagledelse!S28</f>
        <v>0</v>
      </c>
    </row>
    <row r="29" spans="2:20" s="39" customFormat="1" ht="15" customHeight="1" x14ac:dyDescent="0.25">
      <c r="B29" s="32" t="str">
        <f>[7]Lagledelse!B29</f>
        <v>Hjelpetrener</v>
      </c>
      <c r="C29" s="28">
        <f t="shared" si="0"/>
        <v>2010</v>
      </c>
      <c r="D29" s="33" t="str">
        <f>[7]Lagledelse!C29</f>
        <v>10H1 /H2</v>
      </c>
      <c r="E29" s="26"/>
      <c r="F29" s="34" t="str">
        <f>[7]Lagledelse!E29</f>
        <v>Terje</v>
      </c>
      <c r="G29" s="34" t="str">
        <f>[7]Lagledelse!F29</f>
        <v>Henden</v>
      </c>
      <c r="H29" s="34" t="str">
        <f>[7]Lagledelse!G29</f>
        <v>Tangenveien 16</v>
      </c>
      <c r="I29" s="35">
        <f>[7]Lagledelse!H29</f>
        <v>3124</v>
      </c>
      <c r="J29" s="34" t="str">
        <f>[7]Lagledelse!I29</f>
        <v xml:space="preserve">terhend@gmail.com </v>
      </c>
      <c r="K29" s="35">
        <f>[7]Lagledelse!J29</f>
        <v>98648351</v>
      </c>
      <c r="L29" s="36" t="str">
        <f>[7]Lagledelse!K29</f>
        <v>07.03.74</v>
      </c>
      <c r="M29" s="28"/>
      <c r="N29" s="37">
        <f>[7]Lagledelse!M29</f>
        <v>0</v>
      </c>
      <c r="O29" s="34">
        <f>[7]Lagledelse!N29</f>
        <v>0</v>
      </c>
      <c r="P29" s="34">
        <f>[7]Lagledelse!O29</f>
        <v>0</v>
      </c>
      <c r="Q29" s="34">
        <f>[7]Lagledelse!P29</f>
        <v>0</v>
      </c>
      <c r="R29" s="37">
        <f>[7]Lagledelse!Q29</f>
        <v>0</v>
      </c>
      <c r="S29" s="34">
        <f>[7]Lagledelse!R29</f>
        <v>0</v>
      </c>
      <c r="T29" s="34">
        <f>[7]Lagledelse!S29</f>
        <v>0</v>
      </c>
    </row>
    <row r="30" spans="2:20" s="39" customFormat="1" ht="15" customHeight="1" x14ac:dyDescent="0.25">
      <c r="B30" s="32" t="str">
        <f>[7]Lagledelse!B30</f>
        <v>Trener</v>
      </c>
      <c r="C30" s="28">
        <f t="shared" si="0"/>
        <v>2010</v>
      </c>
      <c r="D30" s="33" t="str">
        <f>[7]Lagledelse!C30</f>
        <v>10P1 / P2</v>
      </c>
      <c r="E30" s="26"/>
      <c r="F30" s="34" t="str">
        <f>[7]Lagledelse!E30</f>
        <v>Haakon </v>
      </c>
      <c r="G30" s="34" t="str">
        <f>[7]Lagledelse!F30</f>
        <v>Aashammer</v>
      </c>
      <c r="H30" s="34">
        <f>[7]Lagledelse!G30</f>
        <v>0</v>
      </c>
      <c r="I30" s="35">
        <f>[7]Lagledelse!H30</f>
        <v>0</v>
      </c>
      <c r="J30" s="34" t="str">
        <f>[7]Lagledelse!I30</f>
        <v>haa@ingserv.no</v>
      </c>
      <c r="K30" s="35">
        <f>[7]Lagledelse!J30</f>
        <v>92418628</v>
      </c>
      <c r="L30" s="36">
        <f>[7]Lagledelse!K30</f>
        <v>0</v>
      </c>
      <c r="M30" s="28"/>
      <c r="N30" s="37">
        <f>[7]Lagledelse!M30</f>
        <v>0</v>
      </c>
      <c r="O30" s="34">
        <f>[7]Lagledelse!N30</f>
        <v>0</v>
      </c>
      <c r="P30" s="34">
        <f>[7]Lagledelse!O30</f>
        <v>0</v>
      </c>
      <c r="Q30" s="34">
        <f>[7]Lagledelse!P30</f>
        <v>0</v>
      </c>
      <c r="R30" s="37">
        <f>[7]Lagledelse!Q30</f>
        <v>0</v>
      </c>
      <c r="S30" s="34">
        <f>[7]Lagledelse!R30</f>
        <v>0</v>
      </c>
      <c r="T30" s="34">
        <f>[7]Lagledelse!S30</f>
        <v>0</v>
      </c>
    </row>
    <row r="31" spans="2:20" s="39" customFormat="1" ht="15" customHeight="1" x14ac:dyDescent="0.25">
      <c r="B31" s="32">
        <f>[7]Lagledelse!B31</f>
        <v>0</v>
      </c>
      <c r="C31" s="28">
        <f t="shared" si="0"/>
        <v>0</v>
      </c>
      <c r="D31" s="33">
        <f>[7]Lagledelse!C31</f>
        <v>0</v>
      </c>
      <c r="E31" s="26"/>
      <c r="F31" s="34">
        <f>[7]Lagledelse!E31</f>
        <v>0</v>
      </c>
      <c r="G31" s="34">
        <f>[7]Lagledelse!F31</f>
        <v>0</v>
      </c>
      <c r="H31" s="34">
        <f>[7]Lagledelse!G31</f>
        <v>0</v>
      </c>
      <c r="I31" s="35">
        <f>[7]Lagledelse!H31</f>
        <v>0</v>
      </c>
      <c r="J31" s="34">
        <f>[7]Lagledelse!I31</f>
        <v>0</v>
      </c>
      <c r="K31" s="35">
        <f>[7]Lagledelse!J31</f>
        <v>0</v>
      </c>
      <c r="L31" s="36">
        <f>[7]Lagledelse!K31</f>
        <v>0</v>
      </c>
      <c r="M31" s="28"/>
      <c r="N31" s="37">
        <f>[7]Lagledelse!M31</f>
        <v>0</v>
      </c>
      <c r="O31" s="34">
        <f>[7]Lagledelse!N31</f>
        <v>0</v>
      </c>
      <c r="P31" s="34">
        <f>[7]Lagledelse!O31</f>
        <v>0</v>
      </c>
      <c r="Q31" s="34">
        <f>[7]Lagledelse!P31</f>
        <v>0</v>
      </c>
      <c r="R31" s="37">
        <f>[7]Lagledelse!Q31</f>
        <v>0</v>
      </c>
      <c r="S31" s="34">
        <f>[7]Lagledelse!R31</f>
        <v>0</v>
      </c>
      <c r="T31" s="34">
        <f>[7]Lagledelse!S31</f>
        <v>0</v>
      </c>
    </row>
    <row r="32" spans="2:20" s="39" customFormat="1" ht="15" customHeight="1" x14ac:dyDescent="0.25">
      <c r="B32" s="32">
        <f>[7]Lagledelse!B32</f>
        <v>0</v>
      </c>
      <c r="C32" s="28">
        <f t="shared" si="0"/>
        <v>0</v>
      </c>
      <c r="D32" s="33">
        <f>[7]Lagledelse!C32</f>
        <v>0</v>
      </c>
      <c r="E32" s="26"/>
      <c r="F32" s="34">
        <f>[7]Lagledelse!E32</f>
        <v>0</v>
      </c>
      <c r="G32" s="34">
        <f>[7]Lagledelse!F32</f>
        <v>0</v>
      </c>
      <c r="H32" s="34">
        <f>[7]Lagledelse!G32</f>
        <v>0</v>
      </c>
      <c r="I32" s="35">
        <f>[7]Lagledelse!H32</f>
        <v>0</v>
      </c>
      <c r="J32" s="34">
        <f>[7]Lagledelse!I32</f>
        <v>0</v>
      </c>
      <c r="K32" s="35">
        <f>[7]Lagledelse!J32</f>
        <v>0</v>
      </c>
      <c r="L32" s="36">
        <f>[7]Lagledelse!K32</f>
        <v>0</v>
      </c>
      <c r="M32" s="28"/>
      <c r="N32" s="37">
        <f>[7]Lagledelse!M32</f>
        <v>0</v>
      </c>
      <c r="O32" s="34">
        <f>[7]Lagledelse!N32</f>
        <v>0</v>
      </c>
      <c r="P32" s="34">
        <f>[7]Lagledelse!O32</f>
        <v>0</v>
      </c>
      <c r="Q32" s="34">
        <f>[7]Lagledelse!P32</f>
        <v>0</v>
      </c>
      <c r="R32" s="37">
        <f>[7]Lagledelse!Q32</f>
        <v>0</v>
      </c>
      <c r="S32" s="34">
        <f>[7]Lagledelse!R32</f>
        <v>0</v>
      </c>
      <c r="T32" s="34">
        <f>[7]Lagledelse!S32</f>
        <v>0</v>
      </c>
    </row>
    <row r="33" spans="2:20" s="39" customFormat="1" ht="15" customHeight="1" x14ac:dyDescent="0.25">
      <c r="B33" s="32">
        <f>[7]Lagledelse!B33</f>
        <v>0</v>
      </c>
      <c r="C33" s="28">
        <f t="shared" si="0"/>
        <v>0</v>
      </c>
      <c r="D33" s="33">
        <f>[7]Lagledelse!C33</f>
        <v>0</v>
      </c>
      <c r="E33" s="26"/>
      <c r="F33" s="34">
        <f>[7]Lagledelse!E33</f>
        <v>0</v>
      </c>
      <c r="G33" s="34">
        <f>[7]Lagledelse!F33</f>
        <v>0</v>
      </c>
      <c r="H33" s="34">
        <f>[7]Lagledelse!G33</f>
        <v>0</v>
      </c>
      <c r="I33" s="35">
        <f>[7]Lagledelse!H33</f>
        <v>0</v>
      </c>
      <c r="J33" s="34">
        <f>[7]Lagledelse!I33</f>
        <v>0</v>
      </c>
      <c r="K33" s="35">
        <f>[7]Lagledelse!J33</f>
        <v>0</v>
      </c>
      <c r="L33" s="36">
        <f>[7]Lagledelse!K33</f>
        <v>0</v>
      </c>
      <c r="M33" s="28"/>
      <c r="N33" s="37">
        <f>[7]Lagledelse!M33</f>
        <v>0</v>
      </c>
      <c r="O33" s="34">
        <f>[7]Lagledelse!N33</f>
        <v>0</v>
      </c>
      <c r="P33" s="34">
        <f>[7]Lagledelse!O33</f>
        <v>0</v>
      </c>
      <c r="Q33" s="34">
        <f>[7]Lagledelse!P33</f>
        <v>0</v>
      </c>
      <c r="R33" s="37">
        <f>[7]Lagledelse!Q33</f>
        <v>0</v>
      </c>
      <c r="S33" s="34">
        <f>[7]Lagledelse!R33</f>
        <v>0</v>
      </c>
      <c r="T33" s="34">
        <f>[7]Lagledelse!S33</f>
        <v>0</v>
      </c>
    </row>
    <row r="34" spans="2:20" s="39" customFormat="1" ht="15" customHeight="1" x14ac:dyDescent="0.25">
      <c r="B34" s="32">
        <f>[7]Lagledelse!B34</f>
        <v>0</v>
      </c>
      <c r="C34" s="28">
        <f t="shared" si="0"/>
        <v>0</v>
      </c>
      <c r="D34" s="33">
        <f>[7]Lagledelse!C34</f>
        <v>0</v>
      </c>
      <c r="E34" s="26"/>
      <c r="F34" s="34">
        <f>[7]Lagledelse!E34</f>
        <v>0</v>
      </c>
      <c r="G34" s="34">
        <f>[7]Lagledelse!F34</f>
        <v>0</v>
      </c>
      <c r="H34" s="34">
        <f>[7]Lagledelse!G34</f>
        <v>0</v>
      </c>
      <c r="I34" s="35">
        <f>[7]Lagledelse!H34</f>
        <v>0</v>
      </c>
      <c r="J34" s="34">
        <f>[7]Lagledelse!I34</f>
        <v>0</v>
      </c>
      <c r="K34" s="35">
        <f>[7]Lagledelse!J34</f>
        <v>0</v>
      </c>
      <c r="L34" s="36">
        <f>[7]Lagledelse!K34</f>
        <v>0</v>
      </c>
      <c r="M34" s="28"/>
      <c r="N34" s="37">
        <f>[7]Lagledelse!M34</f>
        <v>0</v>
      </c>
      <c r="O34" s="34">
        <f>[7]Lagledelse!N34</f>
        <v>0</v>
      </c>
      <c r="P34" s="34">
        <f>[7]Lagledelse!O34</f>
        <v>0</v>
      </c>
      <c r="Q34" s="34">
        <f>[7]Lagledelse!P34</f>
        <v>0</v>
      </c>
      <c r="R34" s="37">
        <f>[7]Lagledelse!Q34</f>
        <v>0</v>
      </c>
      <c r="S34" s="34">
        <f>[7]Lagledelse!R34</f>
        <v>0</v>
      </c>
      <c r="T34" s="34">
        <f>[7]Lagledelse!S34</f>
        <v>0</v>
      </c>
    </row>
    <row r="35" spans="2:20" x14ac:dyDescent="0.25">
      <c r="B35" s="40"/>
      <c r="C35" s="40"/>
      <c r="D35" s="27"/>
      <c r="E35" s="26"/>
      <c r="F35" s="26"/>
      <c r="G35" s="26"/>
      <c r="H35" s="26"/>
      <c r="I35" s="28"/>
      <c r="J35" s="26"/>
      <c r="K35" s="28"/>
      <c r="L35" s="28"/>
      <c r="M35" s="28"/>
      <c r="N35" s="41"/>
      <c r="O35" s="42"/>
      <c r="P35" s="42"/>
      <c r="Q35" s="42"/>
      <c r="R35" s="42"/>
      <c r="S35" s="42"/>
    </row>
    <row r="36" spans="2:20" x14ac:dyDescent="0.25">
      <c r="B36" s="26"/>
      <c r="C36" s="26"/>
      <c r="D36" s="27"/>
      <c r="E36" s="26"/>
      <c r="F36" s="26"/>
      <c r="G36" s="26"/>
      <c r="H36" s="26"/>
      <c r="I36" s="28"/>
      <c r="J36" s="26"/>
      <c r="K36" s="28"/>
      <c r="L36" s="28"/>
      <c r="M36" s="28"/>
      <c r="N36" s="41"/>
      <c r="O36" s="42"/>
      <c r="P36" s="42"/>
      <c r="Q36" s="42"/>
      <c r="R36" s="42"/>
      <c r="S36" s="42"/>
    </row>
    <row r="37" spans="2:20" x14ac:dyDescent="0.25">
      <c r="B37" s="26"/>
      <c r="C37" s="26"/>
      <c r="D37" s="27"/>
      <c r="E37" s="26"/>
      <c r="F37" s="26"/>
      <c r="G37" s="26"/>
      <c r="H37" s="26"/>
      <c r="I37" s="28"/>
      <c r="J37" s="26"/>
      <c r="K37" s="28"/>
      <c r="L37" s="28"/>
      <c r="M37" s="28"/>
      <c r="N37" s="41"/>
      <c r="O37" s="42"/>
      <c r="P37" s="42"/>
      <c r="Q37" s="42"/>
      <c r="R37" s="42"/>
      <c r="S37" s="42"/>
    </row>
    <row r="38" spans="2:20" hidden="1" x14ac:dyDescent="0.25">
      <c r="B38" s="43" t="s">
        <v>22</v>
      </c>
      <c r="C38" s="43"/>
      <c r="D38" s="44"/>
      <c r="E38" s="45"/>
      <c r="F38" s="45"/>
      <c r="G38" s="46"/>
      <c r="H38" s="46"/>
      <c r="I38" s="73"/>
      <c r="J38" s="73"/>
      <c r="K38" s="73"/>
      <c r="L38" s="73"/>
      <c r="M38" s="64"/>
      <c r="N38" s="41"/>
      <c r="O38" s="42"/>
      <c r="P38" s="42"/>
      <c r="Q38" s="42"/>
      <c r="R38" s="42"/>
      <c r="S38" s="42"/>
    </row>
    <row r="39" spans="2:20" hidden="1" x14ac:dyDescent="0.25">
      <c r="B39" s="43" t="s">
        <v>23</v>
      </c>
      <c r="C39" s="43"/>
      <c r="D39" s="44"/>
      <c r="E39" s="45"/>
      <c r="F39" s="45"/>
      <c r="G39" s="46"/>
      <c r="H39" s="46"/>
      <c r="I39" s="73"/>
      <c r="J39" s="73"/>
      <c r="K39" s="73"/>
      <c r="L39" s="73"/>
      <c r="M39" s="64"/>
      <c r="N39" s="41"/>
      <c r="O39" s="42"/>
      <c r="P39" s="42"/>
      <c r="Q39" s="42"/>
      <c r="R39" s="42"/>
      <c r="S39" s="42"/>
    </row>
    <row r="40" spans="2:20" hidden="1" x14ac:dyDescent="0.25">
      <c r="B40" s="43" t="s">
        <v>24</v>
      </c>
      <c r="C40" s="43"/>
      <c r="D40" s="44"/>
      <c r="E40" s="45"/>
      <c r="F40" s="45"/>
      <c r="G40" s="46"/>
      <c r="H40" s="46"/>
      <c r="I40" s="73"/>
      <c r="J40" s="73"/>
      <c r="K40" s="73"/>
      <c r="L40" s="73"/>
      <c r="M40" s="64"/>
      <c r="N40" s="41"/>
      <c r="O40" s="42"/>
      <c r="P40" s="42"/>
      <c r="Q40" s="42"/>
      <c r="R40" s="42"/>
      <c r="S40" s="42"/>
    </row>
    <row r="41" spans="2:20" hidden="1" x14ac:dyDescent="0.25">
      <c r="B41" s="43" t="s">
        <v>25</v>
      </c>
      <c r="C41" s="43"/>
      <c r="D41" s="44"/>
      <c r="E41" s="45"/>
      <c r="F41" s="45"/>
      <c r="G41" s="46"/>
      <c r="H41" s="46"/>
      <c r="I41" s="73"/>
      <c r="J41" s="73"/>
      <c r="K41" s="73"/>
      <c r="L41" s="73"/>
      <c r="M41" s="64"/>
      <c r="N41" s="41"/>
      <c r="O41" s="42"/>
      <c r="P41" s="42"/>
      <c r="Q41" s="42"/>
      <c r="R41" s="42"/>
      <c r="S41" s="42"/>
    </row>
    <row r="42" spans="2:20" hidden="1" x14ac:dyDescent="0.25">
      <c r="B42" s="43" t="s">
        <v>26</v>
      </c>
      <c r="C42" s="43"/>
      <c r="D42" s="47"/>
      <c r="E42" s="41"/>
      <c r="F42" s="41"/>
      <c r="G42" s="41"/>
      <c r="H42" s="41"/>
      <c r="I42" s="42"/>
      <c r="J42" s="41"/>
      <c r="K42" s="42"/>
      <c r="L42" s="42"/>
      <c r="M42" s="42"/>
      <c r="N42" s="41"/>
      <c r="O42" s="42"/>
      <c r="P42" s="42"/>
      <c r="Q42" s="42"/>
      <c r="R42" s="42"/>
      <c r="S42" s="42"/>
    </row>
    <row r="43" spans="2:20" hidden="1" x14ac:dyDescent="0.25">
      <c r="B43" s="43" t="s">
        <v>27</v>
      </c>
      <c r="C43" s="43"/>
      <c r="D43" s="47"/>
      <c r="E43" s="41"/>
      <c r="F43" s="41"/>
      <c r="G43" s="41"/>
      <c r="H43" s="41"/>
      <c r="I43" s="42"/>
      <c r="J43" s="41"/>
      <c r="K43" s="42"/>
      <c r="L43" s="42"/>
      <c r="M43" s="42"/>
      <c r="N43" s="41"/>
      <c r="O43" s="42"/>
      <c r="P43" s="42"/>
      <c r="Q43" s="42"/>
      <c r="R43" s="42"/>
      <c r="S43" s="42"/>
    </row>
    <row r="44" spans="2:20" x14ac:dyDescent="0.25">
      <c r="B44" s="41"/>
      <c r="C44" s="41"/>
      <c r="D44" s="47"/>
      <c r="E44" s="41"/>
      <c r="F44" s="41"/>
      <c r="G44" s="41"/>
      <c r="H44" s="41"/>
      <c r="I44" s="42"/>
      <c r="J44" s="41"/>
      <c r="K44" s="42"/>
      <c r="L44" s="42"/>
      <c r="M44" s="42"/>
      <c r="N44" s="41"/>
      <c r="O44" s="42"/>
      <c r="P44" s="42"/>
      <c r="Q44" s="42"/>
      <c r="R44" s="42"/>
      <c r="S44" s="42"/>
    </row>
  </sheetData>
  <sheetProtection algorithmName="SHA-512" hashValue="HrNQU5rBwtEKcwoTaMg4GoR5jYvHquYF/IjLmQUH9N/KY5O6IxZ8AMb8dQwM+a3BR5bAo7Ek+/vk/+EgJ0Ir5g==" saltValue="hVLU2KFr+kYRR63tdDU84A==" spinCount="100000" sheet="1" objects="1" scenarios="1"/>
  <autoFilter ref="B8:D34"/>
  <mergeCells count="8">
    <mergeCell ref="C4:D4"/>
    <mergeCell ref="C5:D5"/>
    <mergeCell ref="F7:L7"/>
    <mergeCell ref="N7:S7"/>
    <mergeCell ref="I38:L38"/>
    <mergeCell ref="I39:L39"/>
    <mergeCell ref="I40:L40"/>
    <mergeCell ref="I41:L41"/>
  </mergeCells>
  <dataValidations count="1">
    <dataValidation type="list" allowBlank="1" showInputMessage="1" showErrorMessage="1" sqref="B35:C35">
      <formula1>$B$38:$B$42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2004</vt:lpstr>
      <vt:lpstr>2005</vt:lpstr>
      <vt:lpstr>2006</vt:lpstr>
      <vt:lpstr>Alle i BF </vt:lpstr>
      <vt:lpstr>2007</vt:lpstr>
      <vt:lpstr>2008</vt:lpstr>
      <vt:lpstr>2009</vt:lpstr>
      <vt:lpstr>2010</vt:lpstr>
    </vt:vector>
  </TitlesOfParts>
  <Company>Visma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Ludahl</dc:creator>
  <cp:lastModifiedBy>Thomas Steen-Hansen</cp:lastModifiedBy>
  <cp:revision/>
  <dcterms:created xsi:type="dcterms:W3CDTF">2016-03-18T14:26:37Z</dcterms:created>
  <dcterms:modified xsi:type="dcterms:W3CDTF">2017-08-25T07:00:29Z</dcterms:modified>
</cp:coreProperties>
</file>