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filterPrivacy="1"/>
  <xr:revisionPtr revIDLastSave="0" documentId="13_ncr:1_{96EB6D7D-BCB2-E247-96D0-B6CC4B53C50B}" xr6:coauthVersionLast="28" xr6:coauthVersionMax="28" xr10:uidLastSave="{00000000-0000-0000-0000-000000000000}"/>
  <bookViews>
    <workbookView xWindow="0" yWindow="460" windowWidth="25600" windowHeight="14480" activeTab="1" xr2:uid="{00000000-000D-0000-FFFF-FFFF00000000}"/>
  </bookViews>
  <sheets>
    <sheet name="1. Prosjektplan1" sheetId="7" r:id="rId1"/>
    <sheet name="1. Prosjektplan2" sheetId="8" r:id="rId2"/>
    <sheet name="1. Prosjektplan3" sheetId="9" r:id="rId3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8" l="1"/>
  <c r="H24" i="8"/>
  <c r="H31" i="7"/>
  <c r="H31" i="9"/>
  <c r="G44" i="9"/>
  <c r="F44" i="9"/>
  <c r="E22" i="9"/>
  <c r="E44" i="9"/>
  <c r="D22" i="9"/>
  <c r="D15" i="9"/>
  <c r="D44" i="9"/>
  <c r="C15" i="9"/>
  <c r="C44" i="9"/>
  <c r="G43" i="9"/>
  <c r="F43" i="9"/>
  <c r="E43" i="9"/>
  <c r="D43" i="9"/>
  <c r="C43" i="9"/>
  <c r="G42" i="9"/>
  <c r="F42" i="9"/>
  <c r="E42" i="9"/>
  <c r="D42" i="9"/>
  <c r="C42" i="9"/>
  <c r="G41" i="9"/>
  <c r="F41" i="9"/>
  <c r="E41" i="9"/>
  <c r="D41" i="9"/>
  <c r="C41" i="9"/>
  <c r="G40" i="9"/>
  <c r="F40" i="9"/>
  <c r="E40" i="9"/>
  <c r="D40" i="9"/>
  <c r="C40" i="9"/>
  <c r="C24" i="9"/>
  <c r="C31" i="9"/>
  <c r="C17" i="9"/>
  <c r="C10" i="9"/>
  <c r="C39" i="9"/>
  <c r="D24" i="9"/>
  <c r="D31" i="9"/>
  <c r="D17" i="9"/>
  <c r="D10" i="9"/>
  <c r="D39" i="9"/>
  <c r="E24" i="9"/>
  <c r="E31" i="9"/>
  <c r="E17" i="9"/>
  <c r="E10" i="9"/>
  <c r="E39" i="9"/>
  <c r="F24" i="9"/>
  <c r="F31" i="9"/>
  <c r="F17" i="9"/>
  <c r="F10" i="9"/>
  <c r="F39" i="9"/>
  <c r="G24" i="9"/>
  <c r="G31" i="9"/>
  <c r="G10" i="9"/>
  <c r="G39" i="9"/>
  <c r="H39" i="9"/>
  <c r="H24" i="9"/>
  <c r="H17" i="9"/>
  <c r="H10" i="9"/>
  <c r="C7" i="9"/>
  <c r="D7" i="9"/>
  <c r="E7" i="9"/>
  <c r="F7" i="9"/>
  <c r="G7" i="9"/>
  <c r="H7" i="9"/>
  <c r="C4" i="9"/>
  <c r="D4" i="9"/>
  <c r="E4" i="9"/>
  <c r="F4" i="9"/>
  <c r="G4" i="9"/>
  <c r="G3" i="9"/>
  <c r="F3" i="9"/>
  <c r="E3" i="9"/>
  <c r="D3" i="9"/>
  <c r="C3" i="9"/>
  <c r="F44" i="8"/>
  <c r="F29" i="8"/>
  <c r="F28" i="8"/>
  <c r="E29" i="8"/>
  <c r="E28" i="8"/>
  <c r="E22" i="8"/>
  <c r="E21" i="8"/>
  <c r="D22" i="8"/>
  <c r="D21" i="8"/>
  <c r="D14" i="8"/>
  <c r="C14" i="8"/>
  <c r="D15" i="8"/>
  <c r="C15" i="8"/>
  <c r="G44" i="8"/>
  <c r="E44" i="8"/>
  <c r="D44" i="8"/>
  <c r="C44" i="8"/>
  <c r="G43" i="8"/>
  <c r="F43" i="8"/>
  <c r="E43" i="8"/>
  <c r="D43" i="8"/>
  <c r="C43" i="8"/>
  <c r="G42" i="8"/>
  <c r="F42" i="8"/>
  <c r="E42" i="8"/>
  <c r="D42" i="8"/>
  <c r="C42" i="8"/>
  <c r="G41" i="8"/>
  <c r="F41" i="8"/>
  <c r="E41" i="8"/>
  <c r="D41" i="8"/>
  <c r="C41" i="8"/>
  <c r="G40" i="8"/>
  <c r="F40" i="8"/>
  <c r="E40" i="8"/>
  <c r="D40" i="8"/>
  <c r="C40" i="8"/>
  <c r="C24" i="8"/>
  <c r="C31" i="8"/>
  <c r="C17" i="8"/>
  <c r="C10" i="8"/>
  <c r="C39" i="8"/>
  <c r="D24" i="8"/>
  <c r="D31" i="8"/>
  <c r="D17" i="8"/>
  <c r="D10" i="8"/>
  <c r="D39" i="8"/>
  <c r="E24" i="8"/>
  <c r="E31" i="8"/>
  <c r="E17" i="8"/>
  <c r="E10" i="8"/>
  <c r="E39" i="8"/>
  <c r="F24" i="8"/>
  <c r="F31" i="8"/>
  <c r="F17" i="8"/>
  <c r="F10" i="8"/>
  <c r="F39" i="8"/>
  <c r="G24" i="8"/>
  <c r="G31" i="8"/>
  <c r="G10" i="8"/>
  <c r="G39" i="8"/>
  <c r="H39" i="8"/>
  <c r="H17" i="8"/>
  <c r="H10" i="8"/>
  <c r="C7" i="8"/>
  <c r="D7" i="8"/>
  <c r="E7" i="8"/>
  <c r="F7" i="8"/>
  <c r="G7" i="8"/>
  <c r="H7" i="8"/>
  <c r="C4" i="8"/>
  <c r="D4" i="8"/>
  <c r="E4" i="8"/>
  <c r="F4" i="8"/>
  <c r="G4" i="8"/>
  <c r="G3" i="8"/>
  <c r="F3" i="8"/>
  <c r="E3" i="8"/>
  <c r="D3" i="8"/>
  <c r="C3" i="8"/>
  <c r="F44" i="7"/>
  <c r="G44" i="7"/>
  <c r="E44" i="7"/>
  <c r="D44" i="7"/>
  <c r="C44" i="7"/>
  <c r="G43" i="7"/>
  <c r="F43" i="7"/>
  <c r="E43" i="7"/>
  <c r="D43" i="7"/>
  <c r="C43" i="7"/>
  <c r="G42" i="7"/>
  <c r="F42" i="7"/>
  <c r="E42" i="7"/>
  <c r="D42" i="7"/>
  <c r="C42" i="7"/>
  <c r="G41" i="7"/>
  <c r="F41" i="7"/>
  <c r="E41" i="7"/>
  <c r="D41" i="7"/>
  <c r="C41" i="7"/>
  <c r="G40" i="7"/>
  <c r="F40" i="7"/>
  <c r="E40" i="7"/>
  <c r="D40" i="7"/>
  <c r="C40" i="7"/>
  <c r="C24" i="7"/>
  <c r="C31" i="7"/>
  <c r="C17" i="7"/>
  <c r="C10" i="7"/>
  <c r="C39" i="7"/>
  <c r="D24" i="7"/>
  <c r="D31" i="7"/>
  <c r="D17" i="7"/>
  <c r="D10" i="7"/>
  <c r="D39" i="7"/>
  <c r="E24" i="7"/>
  <c r="E31" i="7"/>
  <c r="E17" i="7"/>
  <c r="E10" i="7"/>
  <c r="E39" i="7"/>
  <c r="F24" i="7"/>
  <c r="F31" i="7"/>
  <c r="F17" i="7"/>
  <c r="F10" i="7"/>
  <c r="F39" i="7"/>
  <c r="G24" i="7"/>
  <c r="G31" i="7"/>
  <c r="G10" i="7"/>
  <c r="G39" i="7"/>
  <c r="H39" i="7"/>
  <c r="H24" i="7"/>
  <c r="H17" i="7"/>
  <c r="H10" i="7"/>
  <c r="C7" i="7"/>
  <c r="D7" i="7"/>
  <c r="E7" i="7"/>
  <c r="F7" i="7"/>
  <c r="G7" i="7"/>
  <c r="H7" i="7"/>
  <c r="C4" i="7"/>
  <c r="D4" i="7"/>
  <c r="E4" i="7"/>
  <c r="F4" i="7"/>
  <c r="G4" i="7"/>
  <c r="G3" i="7"/>
  <c r="F3" i="7"/>
  <c r="E3" i="7"/>
  <c r="D3" i="7"/>
  <c r="C3" i="7"/>
</calcChain>
</file>

<file path=xl/sharedStrings.xml><?xml version="1.0" encoding="utf-8"?>
<sst xmlns="http://schemas.openxmlformats.org/spreadsheetml/2006/main" count="125" uniqueCount="22">
  <si>
    <t>Utgifter</t>
  </si>
  <si>
    <t>Momskompensasjon</t>
  </si>
  <si>
    <t>Prosjekt 9'er bane</t>
  </si>
  <si>
    <r>
      <rPr>
        <b/>
        <sz val="11"/>
        <color theme="1"/>
        <rFont val="Calibri"/>
        <family val="2"/>
        <scheme val="minor"/>
      </rPr>
      <t>OVERSIKT OVER ØNSKEDE ANLEGGSPROSJEKTER</t>
    </r>
    <r>
      <rPr>
        <sz val="11"/>
        <color theme="1"/>
        <rFont val="Calibri"/>
        <family val="2"/>
        <scheme val="minor"/>
      </rPr>
      <t>.</t>
    </r>
  </si>
  <si>
    <t>Prosjekt 11'er nytt dekke</t>
  </si>
  <si>
    <t>Egenkapital</t>
  </si>
  <si>
    <t>Kommunalt Tilskudd</t>
  </si>
  <si>
    <t>Spillemidler</t>
  </si>
  <si>
    <t>Totalt</t>
  </si>
  <si>
    <t>Over/Underskudd</t>
  </si>
  <si>
    <t>Kunstsnøanlegg</t>
  </si>
  <si>
    <t>Sprintløype</t>
  </si>
  <si>
    <t>Egenkaptialbehov</t>
  </si>
  <si>
    <t>Annen Egenkapital</t>
  </si>
  <si>
    <t>Egenkaptital behov i prosjektplanen</t>
  </si>
  <si>
    <t>Akkumulert Kapitalbehov*</t>
  </si>
  <si>
    <t>* Må dekkes fra konto</t>
  </si>
  <si>
    <t>Denne prosjektplanen er uten forskuttering av tippemidler og momskompensasjon fra kommunen.</t>
  </si>
  <si>
    <t>Denne prosjektplanen er med forskuttering av tippemidler og momskompensasjon fra kommunen.</t>
  </si>
  <si>
    <t>80% utbetalt i gjennomføringsår og 20% påfølgende år.</t>
  </si>
  <si>
    <t>Denne prosjektplanen er i henhold til vanlig utbetaling av kommunale tilskudd og spillemidler.</t>
  </si>
  <si>
    <t>Mva kompensason: 80% utbetalt i gjennomføringsår og 20% påfølgende 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</si>
</sst>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0_ ;[Red]\-#,##0\ "/>
    <numFmt numFmtId="166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65" fontId="0" fillId="0" borderId="0" xfId="0" applyNumberFormat="1"/>
    <xf numFmtId="165" fontId="1" fillId="0" borderId="0" xfId="0" applyNumberFormat="1" applyFont="1"/>
    <xf numFmtId="0" fontId="2" fillId="0" borderId="0" xfId="0" applyFont="1"/>
    <xf numFmtId="166" fontId="0" fillId="0" borderId="0" xfId="1" applyNumberFormat="1" applyFont="1"/>
    <xf numFmtId="166" fontId="1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28754-2F92-744F-A2C8-DA1CC67C2FAC}">
  <dimension ref="A1:H53"/>
  <sheetViews>
    <sheetView topLeftCell="A4" workbookViewId="0">
      <selection activeCell="H35" sqref="H35"/>
    </sheetView>
  </sheetViews>
  <sheetFormatPr baseColWidth="10" defaultColWidth="9.1640625" defaultRowHeight="15" x14ac:dyDescent="0.2"/>
  <cols>
    <col min="1" max="1" width="26.33203125" customWidth="1"/>
    <col min="2" max="2" width="21.6640625" customWidth="1"/>
    <col min="3" max="3" width="14.5" customWidth="1"/>
    <col min="4" max="4" width="11" customWidth="1"/>
    <col min="5" max="5" width="14.5" customWidth="1"/>
    <col min="6" max="6" width="12.33203125" customWidth="1"/>
    <col min="7" max="7" width="13" customWidth="1"/>
    <col min="8" max="8" width="20" customWidth="1"/>
  </cols>
  <sheetData>
    <row r="1" spans="1:8" x14ac:dyDescent="0.2">
      <c r="C1" t="s">
        <v>3</v>
      </c>
    </row>
    <row r="2" spans="1:8" x14ac:dyDescent="0.2">
      <c r="C2" s="5"/>
      <c r="D2" s="5"/>
      <c r="E2" s="5"/>
      <c r="F2" s="5"/>
      <c r="G2" s="5"/>
    </row>
    <row r="3" spans="1:8" x14ac:dyDescent="0.2">
      <c r="C3" s="6">
        <f>C9</f>
        <v>2018</v>
      </c>
      <c r="D3" s="6">
        <f>D9</f>
        <v>2019</v>
      </c>
      <c r="E3" s="6">
        <f>E9</f>
        <v>2020</v>
      </c>
      <c r="F3" s="6">
        <f>F9</f>
        <v>2021</v>
      </c>
      <c r="G3" s="6">
        <f>G9</f>
        <v>2022</v>
      </c>
    </row>
    <row r="4" spans="1:8" x14ac:dyDescent="0.2">
      <c r="A4" t="s">
        <v>15</v>
      </c>
      <c r="C4" s="5">
        <f>C7</f>
        <v>2565000</v>
      </c>
      <c r="D4" s="5">
        <f>C4+D7</f>
        <v>1592000</v>
      </c>
      <c r="E4" s="5">
        <f>D4+E7</f>
        <v>-350000</v>
      </c>
      <c r="F4" s="5">
        <f>E4+F7</f>
        <v>-1500000</v>
      </c>
      <c r="G4" s="5">
        <f>F4+G7</f>
        <v>-1500000</v>
      </c>
    </row>
    <row r="5" spans="1:8" ht="20.25" customHeight="1" x14ac:dyDescent="0.2">
      <c r="A5" t="s">
        <v>16</v>
      </c>
      <c r="C5" s="5"/>
      <c r="D5" s="5"/>
      <c r="E5" s="5"/>
      <c r="F5" s="5"/>
      <c r="G5" s="5"/>
    </row>
    <row r="6" spans="1:8" x14ac:dyDescent="0.2">
      <c r="C6" s="5"/>
      <c r="D6" s="5"/>
      <c r="E6" s="5"/>
      <c r="F6" s="5"/>
      <c r="G6" s="5"/>
    </row>
    <row r="7" spans="1:8" x14ac:dyDescent="0.2">
      <c r="A7" s="1" t="s">
        <v>14</v>
      </c>
      <c r="B7" s="1"/>
      <c r="C7" s="6">
        <f>(C39-C41)*-1</f>
        <v>2565000</v>
      </c>
      <c r="D7" s="6">
        <f>(D39-D41)*-1</f>
        <v>-973000</v>
      </c>
      <c r="E7" s="6">
        <f>(E39-E41)*-1</f>
        <v>-1942000</v>
      </c>
      <c r="F7" s="6">
        <f>(F39-F41)*-1</f>
        <v>-1150000</v>
      </c>
      <c r="G7" s="6">
        <f>(G39-G41)*-1</f>
        <v>0</v>
      </c>
      <c r="H7" s="3">
        <f>SUM(C7:G7)</f>
        <v>-1500000</v>
      </c>
    </row>
    <row r="8" spans="1:8" x14ac:dyDescent="0.2">
      <c r="A8" s="1"/>
      <c r="B8" s="1"/>
      <c r="C8" s="6"/>
      <c r="D8" s="6"/>
      <c r="E8" s="6"/>
      <c r="F8" s="6"/>
      <c r="G8" s="6"/>
      <c r="H8" s="3"/>
    </row>
    <row r="9" spans="1:8" x14ac:dyDescent="0.2">
      <c r="C9" s="1">
        <v>2018</v>
      </c>
      <c r="D9" s="1">
        <v>2019</v>
      </c>
      <c r="E9" s="1">
        <v>2020</v>
      </c>
      <c r="F9" s="1">
        <v>2021</v>
      </c>
      <c r="G9" s="1">
        <v>2022</v>
      </c>
      <c r="H9" t="s">
        <v>12</v>
      </c>
    </row>
    <row r="10" spans="1:8" x14ac:dyDescent="0.2">
      <c r="A10" s="1" t="s">
        <v>4</v>
      </c>
      <c r="B10" s="1" t="s">
        <v>9</v>
      </c>
      <c r="C10" s="3">
        <f>SUM(C11:C15)</f>
        <v>-1865000</v>
      </c>
      <c r="D10" s="3">
        <f t="shared" ref="D10:F10" si="0">SUM(D11:D15)</f>
        <v>533000</v>
      </c>
      <c r="E10" s="3">
        <f t="shared" si="0"/>
        <v>1081000</v>
      </c>
      <c r="F10" s="3">
        <f t="shared" si="0"/>
        <v>0</v>
      </c>
      <c r="G10" s="3">
        <f>SUM(G11:G15)</f>
        <v>0</v>
      </c>
      <c r="H10" s="3">
        <f>SUM(C10:G10)</f>
        <v>-251000</v>
      </c>
    </row>
    <row r="11" spans="1:8" x14ac:dyDescent="0.2">
      <c r="B11" t="s">
        <v>0</v>
      </c>
      <c r="C11" s="2">
        <v>-2665000</v>
      </c>
      <c r="D11" s="2"/>
      <c r="E11" s="2"/>
      <c r="G11" s="2"/>
      <c r="H11" s="2"/>
    </row>
    <row r="12" spans="1:8" x14ac:dyDescent="0.2">
      <c r="B12" t="s">
        <v>13</v>
      </c>
      <c r="C12" s="2"/>
      <c r="D12" s="2"/>
      <c r="E12" s="2"/>
      <c r="G12" s="2"/>
      <c r="H12" s="2"/>
    </row>
    <row r="13" spans="1:8" x14ac:dyDescent="0.2">
      <c r="B13" t="s">
        <v>6</v>
      </c>
      <c r="C13" s="2">
        <v>800000</v>
      </c>
      <c r="D13" s="2"/>
      <c r="E13" s="2"/>
      <c r="G13" s="2"/>
      <c r="H13" s="2"/>
    </row>
    <row r="14" spans="1:8" x14ac:dyDescent="0.2">
      <c r="B14" t="s">
        <v>7</v>
      </c>
      <c r="D14" s="2"/>
      <c r="E14" s="2">
        <v>1081000</v>
      </c>
      <c r="G14" s="2"/>
      <c r="H14" s="2"/>
    </row>
    <row r="15" spans="1:8" x14ac:dyDescent="0.2">
      <c r="B15" t="s">
        <v>1</v>
      </c>
      <c r="C15" s="2"/>
      <c r="D15" s="2">
        <v>533000</v>
      </c>
      <c r="E15" s="2"/>
      <c r="G15" s="2">
        <v>0</v>
      </c>
      <c r="H15" s="2"/>
    </row>
    <row r="16" spans="1:8" ht="18" customHeight="1" x14ac:dyDescent="0.2">
      <c r="C16" s="2"/>
      <c r="D16" s="2"/>
      <c r="E16" s="2"/>
      <c r="F16" s="2"/>
      <c r="G16" s="2"/>
      <c r="H16" s="2"/>
    </row>
    <row r="17" spans="1:8" hidden="1" x14ac:dyDescent="0.2">
      <c r="A17" s="1" t="s">
        <v>2</v>
      </c>
      <c r="B17" s="1" t="s">
        <v>9</v>
      </c>
      <c r="C17" s="3">
        <f t="shared" ref="C17:F17" si="1">SUM(C18:C22)</f>
        <v>0</v>
      </c>
      <c r="D17" s="3">
        <f t="shared" si="1"/>
        <v>0</v>
      </c>
      <c r="E17" s="3">
        <f t="shared" si="1"/>
        <v>861000</v>
      </c>
      <c r="F17" s="3">
        <f t="shared" si="1"/>
        <v>1150000</v>
      </c>
      <c r="G17" s="3"/>
      <c r="H17" s="3">
        <f>SUM(C17:G17)</f>
        <v>2011000</v>
      </c>
    </row>
    <row r="18" spans="1:8" hidden="1" x14ac:dyDescent="0.2">
      <c r="B18" t="s">
        <v>0</v>
      </c>
      <c r="C18" s="2"/>
      <c r="D18" s="2">
        <v>0</v>
      </c>
      <c r="F18" s="2"/>
      <c r="G18" s="2"/>
      <c r="H18" s="2"/>
    </row>
    <row r="19" spans="1:8" hidden="1" x14ac:dyDescent="0.2">
      <c r="B19" t="s">
        <v>13</v>
      </c>
      <c r="C19" s="2"/>
      <c r="D19" s="2"/>
      <c r="F19" s="2"/>
      <c r="G19" s="2"/>
      <c r="H19" s="2"/>
    </row>
    <row r="20" spans="1:8" hidden="1" x14ac:dyDescent="0.2">
      <c r="B20" t="s">
        <v>6</v>
      </c>
      <c r="C20" s="2"/>
      <c r="D20" s="2">
        <v>0</v>
      </c>
      <c r="F20" s="2"/>
      <c r="G20" s="2"/>
      <c r="H20" s="2"/>
    </row>
    <row r="21" spans="1:8" hidden="1" x14ac:dyDescent="0.2">
      <c r="B21" t="s">
        <v>7</v>
      </c>
      <c r="C21" s="2"/>
      <c r="E21" s="2"/>
      <c r="F21" s="2">
        <v>1150000</v>
      </c>
      <c r="G21" s="2"/>
      <c r="H21" s="2"/>
    </row>
    <row r="22" spans="1:8" hidden="1" x14ac:dyDescent="0.2">
      <c r="B22" t="s">
        <v>1</v>
      </c>
      <c r="C22" s="2"/>
      <c r="D22" s="2"/>
      <c r="E22" s="5">
        <v>861000</v>
      </c>
      <c r="F22" s="2"/>
      <c r="G22" s="2"/>
      <c r="H22" s="2"/>
    </row>
    <row r="23" spans="1:8" hidden="1" x14ac:dyDescent="0.2">
      <c r="C23" s="2"/>
      <c r="D23" s="2"/>
      <c r="E23" s="2"/>
      <c r="F23" s="2"/>
      <c r="G23" s="2"/>
      <c r="H23" s="2"/>
    </row>
    <row r="24" spans="1:8" hidden="1" x14ac:dyDescent="0.2">
      <c r="A24" s="1" t="s">
        <v>10</v>
      </c>
      <c r="B24" t="s">
        <v>9</v>
      </c>
      <c r="C24" s="3">
        <f>SUM(C25:C29)</f>
        <v>0</v>
      </c>
      <c r="D24" s="3">
        <f t="shared" ref="D24:H24" si="2">SUM(D25:D29)</f>
        <v>0</v>
      </c>
      <c r="E24" s="3">
        <f t="shared" si="2"/>
        <v>0</v>
      </c>
      <c r="F24" s="3">
        <f>SUM(F25:F29)</f>
        <v>0</v>
      </c>
      <c r="G24" s="3">
        <f t="shared" si="2"/>
        <v>0</v>
      </c>
      <c r="H24" s="3">
        <f t="shared" si="2"/>
        <v>0</v>
      </c>
    </row>
    <row r="25" spans="1:8" hidden="1" x14ac:dyDescent="0.2">
      <c r="B25" t="s">
        <v>0</v>
      </c>
      <c r="C25" s="2"/>
      <c r="D25" s="2">
        <v>0</v>
      </c>
      <c r="E25" s="2">
        <v>0</v>
      </c>
      <c r="F25" s="2"/>
      <c r="G25" s="2"/>
      <c r="H25" s="2"/>
    </row>
    <row r="26" spans="1:8" hidden="1" x14ac:dyDescent="0.2">
      <c r="B26" t="s">
        <v>13</v>
      </c>
      <c r="C26" s="2"/>
      <c r="D26" s="2"/>
      <c r="E26" s="2">
        <v>0</v>
      </c>
      <c r="F26" s="2"/>
      <c r="G26" s="2"/>
      <c r="H26" s="2"/>
    </row>
    <row r="27" spans="1:8" hidden="1" x14ac:dyDescent="0.2">
      <c r="B27" t="s">
        <v>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idden="1" x14ac:dyDescent="0.2">
      <c r="B28" t="s">
        <v>7</v>
      </c>
      <c r="C28" s="2"/>
      <c r="D28" s="2">
        <v>0</v>
      </c>
      <c r="E28" s="2">
        <v>0</v>
      </c>
      <c r="F28" s="2">
        <v>0</v>
      </c>
      <c r="G28" s="2"/>
      <c r="H28" s="2"/>
    </row>
    <row r="29" spans="1:8" hidden="1" x14ac:dyDescent="0.2">
      <c r="B29" t="s">
        <v>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x14ac:dyDescent="0.2">
      <c r="C30" s="2"/>
      <c r="D30" s="2"/>
      <c r="E30" s="2"/>
      <c r="F30" s="2"/>
      <c r="G30" s="2"/>
      <c r="H30" s="2"/>
    </row>
    <row r="31" spans="1:8" x14ac:dyDescent="0.2">
      <c r="A31" s="1" t="s">
        <v>11</v>
      </c>
      <c r="B31" t="s">
        <v>9</v>
      </c>
      <c r="C31" s="3">
        <f>SUM(C32:C36)</f>
        <v>-700000</v>
      </c>
      <c r="D31" s="3">
        <f t="shared" ref="D31:H31" si="3">SUM(D32:D36)</f>
        <v>440000</v>
      </c>
      <c r="E31" s="3">
        <f t="shared" si="3"/>
        <v>0</v>
      </c>
      <c r="F31" s="3">
        <f t="shared" si="3"/>
        <v>0</v>
      </c>
      <c r="G31" s="3">
        <f t="shared" si="3"/>
        <v>0</v>
      </c>
      <c r="H31" s="3">
        <f>SUM(C31:G31)</f>
        <v>-260000</v>
      </c>
    </row>
    <row r="32" spans="1:8" x14ac:dyDescent="0.2">
      <c r="B32" t="s">
        <v>0</v>
      </c>
      <c r="C32" s="2">
        <v>-700000</v>
      </c>
      <c r="D32" s="2">
        <v>0</v>
      </c>
      <c r="E32" s="2">
        <v>0</v>
      </c>
      <c r="F32" s="2">
        <v>0</v>
      </c>
      <c r="G32" s="2">
        <v>0</v>
      </c>
      <c r="H32" s="2"/>
    </row>
    <row r="33" spans="1:8" x14ac:dyDescent="0.2">
      <c r="B33" t="s">
        <v>13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/>
    </row>
    <row r="34" spans="1:8" x14ac:dyDescent="0.2">
      <c r="B34" t="s">
        <v>6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/>
    </row>
    <row r="35" spans="1:8" x14ac:dyDescent="0.2">
      <c r="B35" t="s">
        <v>7</v>
      </c>
      <c r="C35" s="2">
        <v>0</v>
      </c>
      <c r="D35" s="2">
        <v>300000</v>
      </c>
      <c r="E35" s="2">
        <v>0</v>
      </c>
      <c r="F35" s="2">
        <v>0</v>
      </c>
      <c r="G35" s="2">
        <v>0</v>
      </c>
      <c r="H35" s="2"/>
    </row>
    <row r="36" spans="1:8" x14ac:dyDescent="0.2">
      <c r="B36" t="s">
        <v>1</v>
      </c>
      <c r="C36" s="2"/>
      <c r="D36" s="2">
        <v>140000</v>
      </c>
      <c r="E36" s="2"/>
      <c r="F36" s="2"/>
      <c r="G36" s="2"/>
      <c r="H36" s="2"/>
    </row>
    <row r="37" spans="1:8" x14ac:dyDescent="0.2">
      <c r="C37" s="2"/>
      <c r="D37" s="2"/>
      <c r="E37" s="2"/>
      <c r="F37" s="2"/>
      <c r="G37" s="2"/>
      <c r="H37" s="2"/>
    </row>
    <row r="38" spans="1:8" x14ac:dyDescent="0.2">
      <c r="C38" s="2"/>
      <c r="D38" s="2"/>
      <c r="E38" s="2"/>
      <c r="F38" s="2"/>
      <c r="G38" s="2"/>
      <c r="H38" s="2"/>
    </row>
    <row r="39" spans="1:8" x14ac:dyDescent="0.2">
      <c r="A39" s="1" t="s">
        <v>8</v>
      </c>
      <c r="B39" s="1" t="s">
        <v>9</v>
      </c>
      <c r="C39" s="3">
        <f t="shared" ref="C39:G43" si="4">C24+C31+C17+C10</f>
        <v>-2565000</v>
      </c>
      <c r="D39" s="3">
        <f t="shared" si="4"/>
        <v>973000</v>
      </c>
      <c r="E39" s="3">
        <f t="shared" si="4"/>
        <v>1942000</v>
      </c>
      <c r="F39" s="3">
        <f t="shared" si="4"/>
        <v>1150000</v>
      </c>
      <c r="G39" s="3">
        <f t="shared" si="4"/>
        <v>0</v>
      </c>
      <c r="H39" s="3">
        <f>SUM(C39:G39)</f>
        <v>1500000</v>
      </c>
    </row>
    <row r="40" spans="1:8" x14ac:dyDescent="0.2">
      <c r="A40" s="1"/>
      <c r="B40" t="s">
        <v>0</v>
      </c>
      <c r="C40" s="2">
        <f t="shared" si="4"/>
        <v>-3365000</v>
      </c>
      <c r="D40" s="2">
        <f t="shared" si="4"/>
        <v>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/>
    </row>
    <row r="41" spans="1:8" x14ac:dyDescent="0.2">
      <c r="A41" s="4"/>
      <c r="B41" t="s">
        <v>5</v>
      </c>
      <c r="C41" s="2">
        <f t="shared" si="4"/>
        <v>0</v>
      </c>
      <c r="D41" s="2">
        <f t="shared" si="4"/>
        <v>0</v>
      </c>
      <c r="E41" s="2">
        <f t="shared" si="4"/>
        <v>0</v>
      </c>
      <c r="F41" s="2">
        <f t="shared" si="4"/>
        <v>0</v>
      </c>
      <c r="G41" s="2">
        <f t="shared" si="4"/>
        <v>0</v>
      </c>
    </row>
    <row r="42" spans="1:8" x14ac:dyDescent="0.2">
      <c r="B42" t="s">
        <v>6</v>
      </c>
      <c r="C42" s="2">
        <f t="shared" si="4"/>
        <v>800000</v>
      </c>
      <c r="D42" s="2">
        <f t="shared" si="4"/>
        <v>0</v>
      </c>
      <c r="E42" s="2">
        <f t="shared" si="4"/>
        <v>0</v>
      </c>
      <c r="F42" s="2">
        <f t="shared" si="4"/>
        <v>0</v>
      </c>
      <c r="G42" s="2">
        <f t="shared" si="4"/>
        <v>0</v>
      </c>
    </row>
    <row r="43" spans="1:8" x14ac:dyDescent="0.2">
      <c r="B43" t="s">
        <v>7</v>
      </c>
      <c r="C43" s="2">
        <f t="shared" si="4"/>
        <v>0</v>
      </c>
      <c r="D43" s="2">
        <f t="shared" si="4"/>
        <v>300000</v>
      </c>
      <c r="E43" s="2">
        <f t="shared" si="4"/>
        <v>1081000</v>
      </c>
      <c r="F43" s="2">
        <f t="shared" si="4"/>
        <v>1150000</v>
      </c>
      <c r="G43" s="2">
        <f t="shared" si="4"/>
        <v>0</v>
      </c>
    </row>
    <row r="44" spans="1:8" x14ac:dyDescent="0.2">
      <c r="B44" t="s">
        <v>1</v>
      </c>
      <c r="C44" s="2">
        <f>C29+C36+C22+C15</f>
        <v>0</v>
      </c>
      <c r="D44" s="2">
        <f>D29+D36+D22+D15</f>
        <v>673000</v>
      </c>
      <c r="E44" s="2">
        <f>F29+E36+E22+E15</f>
        <v>861000</v>
      </c>
      <c r="F44" s="2">
        <f>G29+F36+F22+F15</f>
        <v>0</v>
      </c>
      <c r="G44" s="2">
        <f>G29+G36+G22+G15</f>
        <v>0</v>
      </c>
    </row>
    <row r="45" spans="1:8" x14ac:dyDescent="0.2">
      <c r="C45" s="2"/>
      <c r="D45" s="2"/>
      <c r="E45" s="2"/>
      <c r="F45" s="2"/>
      <c r="G45" s="2"/>
    </row>
    <row r="48" spans="1:8" x14ac:dyDescent="0.2">
      <c r="B48" t="s">
        <v>17</v>
      </c>
    </row>
    <row r="52" spans="3:8" x14ac:dyDescent="0.2">
      <c r="C52" s="5"/>
      <c r="D52" s="5"/>
      <c r="E52" s="5"/>
      <c r="F52" s="5"/>
      <c r="G52" s="5"/>
    </row>
    <row r="53" spans="3:8" x14ac:dyDescent="0.2">
      <c r="C53" s="5"/>
      <c r="D53" s="5"/>
      <c r="E53" s="5"/>
      <c r="F53" s="5"/>
      <c r="G53" s="5"/>
      <c r="H5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DF8A3-23F9-3E42-A666-81E245E74798}">
  <dimension ref="A1:H53"/>
  <sheetViews>
    <sheetView tabSelected="1" workbookViewId="0">
      <selection activeCell="H20" sqref="H20"/>
    </sheetView>
  </sheetViews>
  <sheetFormatPr baseColWidth="10" defaultColWidth="9.1640625" defaultRowHeight="15" x14ac:dyDescent="0.2"/>
  <cols>
    <col min="1" max="1" width="26.33203125" customWidth="1"/>
    <col min="2" max="2" width="21.6640625" customWidth="1"/>
    <col min="3" max="3" width="14.5" customWidth="1"/>
    <col min="4" max="4" width="11" customWidth="1"/>
    <col min="5" max="5" width="14.5" customWidth="1"/>
    <col min="6" max="6" width="12.33203125" customWidth="1"/>
    <col min="7" max="7" width="13" customWidth="1"/>
    <col min="8" max="8" width="20" customWidth="1"/>
  </cols>
  <sheetData>
    <row r="1" spans="1:8" x14ac:dyDescent="0.2">
      <c r="C1" t="s">
        <v>3</v>
      </c>
    </row>
    <row r="2" spans="1:8" x14ac:dyDescent="0.2">
      <c r="C2" s="5"/>
      <c r="D2" s="5"/>
      <c r="E2" s="5"/>
      <c r="F2" s="5"/>
      <c r="G2" s="5"/>
    </row>
    <row r="3" spans="1:8" x14ac:dyDescent="0.2">
      <c r="C3" s="6">
        <f>C9</f>
        <v>2018</v>
      </c>
      <c r="D3" s="6">
        <f>D9</f>
        <v>2019</v>
      </c>
      <c r="E3" s="6">
        <f>E9</f>
        <v>2020</v>
      </c>
      <c r="F3" s="6">
        <f>F9</f>
        <v>2021</v>
      </c>
      <c r="G3" s="6">
        <f>G9</f>
        <v>2022</v>
      </c>
    </row>
    <row r="4" spans="1:8" x14ac:dyDescent="0.2">
      <c r="A4" t="s">
        <v>15</v>
      </c>
      <c r="C4" s="5">
        <f>C7</f>
        <v>1273800</v>
      </c>
      <c r="D4" s="5">
        <f>C4+D7</f>
        <v>2207200</v>
      </c>
      <c r="E4" s="5">
        <f>D4+E7</f>
        <v>3421000</v>
      </c>
      <c r="F4" s="5">
        <f>E4+F7</f>
        <v>2975000</v>
      </c>
      <c r="G4" s="5">
        <f>F4+G7</f>
        <v>2975000</v>
      </c>
    </row>
    <row r="5" spans="1:8" ht="20.25" customHeight="1" x14ac:dyDescent="0.2">
      <c r="A5" t="s">
        <v>16</v>
      </c>
      <c r="C5" s="5"/>
      <c r="D5" s="5"/>
      <c r="E5" s="5"/>
      <c r="F5" s="5"/>
      <c r="G5" s="5"/>
    </row>
    <row r="6" spans="1:8" x14ac:dyDescent="0.2">
      <c r="C6" s="5"/>
      <c r="D6" s="5"/>
      <c r="E6" s="5"/>
      <c r="F6" s="5"/>
      <c r="G6" s="5"/>
    </row>
    <row r="7" spans="1:8" x14ac:dyDescent="0.2">
      <c r="A7" s="1" t="s">
        <v>14</v>
      </c>
      <c r="B7" s="1"/>
      <c r="C7" s="6">
        <f>(C39-C41)*-1</f>
        <v>1273800</v>
      </c>
      <c r="D7" s="6">
        <f>(D39-D41)*-1</f>
        <v>933400</v>
      </c>
      <c r="E7" s="6">
        <f>(E39-E41)*-1</f>
        <v>1213800</v>
      </c>
      <c r="F7" s="6">
        <f>(F39-F41)*-1</f>
        <v>-446000</v>
      </c>
      <c r="G7" s="6">
        <f>(G39-G41)*-1</f>
        <v>0</v>
      </c>
      <c r="H7" s="3">
        <f>SUM(C7:G7)</f>
        <v>2975000</v>
      </c>
    </row>
    <row r="8" spans="1:8" x14ac:dyDescent="0.2">
      <c r="A8" s="1"/>
      <c r="B8" s="1"/>
      <c r="C8" s="6"/>
      <c r="D8" s="6"/>
      <c r="E8" s="6"/>
      <c r="F8" s="6"/>
      <c r="G8" s="6"/>
      <c r="H8" s="3"/>
    </row>
    <row r="9" spans="1:8" x14ac:dyDescent="0.2">
      <c r="C9" s="1">
        <v>2018</v>
      </c>
      <c r="D9" s="1">
        <v>2019</v>
      </c>
      <c r="E9" s="1">
        <v>2020</v>
      </c>
      <c r="F9" s="1">
        <v>2021</v>
      </c>
      <c r="G9" s="1">
        <v>2022</v>
      </c>
      <c r="H9" t="s">
        <v>12</v>
      </c>
    </row>
    <row r="10" spans="1:8" x14ac:dyDescent="0.2">
      <c r="A10" s="1" t="s">
        <v>4</v>
      </c>
      <c r="B10" s="1" t="s">
        <v>9</v>
      </c>
      <c r="C10" s="3">
        <f>SUM(C11:C15)</f>
        <v>-573800</v>
      </c>
      <c r="D10" s="3">
        <f t="shared" ref="D10:F10" si="0">SUM(D11:D15)</f>
        <v>322800</v>
      </c>
      <c r="E10" s="3">
        <f t="shared" si="0"/>
        <v>0</v>
      </c>
      <c r="F10" s="3">
        <f t="shared" si="0"/>
        <v>0</v>
      </c>
      <c r="G10" s="3">
        <f>SUM(G11:G15)</f>
        <v>0</v>
      </c>
      <c r="H10" s="3">
        <f>SUM(C10:G10)</f>
        <v>-251000</v>
      </c>
    </row>
    <row r="11" spans="1:8" x14ac:dyDescent="0.2">
      <c r="B11" t="s">
        <v>0</v>
      </c>
      <c r="C11" s="2">
        <v>-2665000</v>
      </c>
      <c r="D11" s="2"/>
      <c r="E11" s="2"/>
      <c r="G11" s="2"/>
      <c r="H11" s="2"/>
    </row>
    <row r="12" spans="1:8" x14ac:dyDescent="0.2">
      <c r="B12" t="s">
        <v>13</v>
      </c>
      <c r="C12" s="2"/>
      <c r="D12" s="2"/>
      <c r="E12" s="2"/>
      <c r="G12" s="2"/>
      <c r="H12" s="2"/>
    </row>
    <row r="13" spans="1:8" x14ac:dyDescent="0.2">
      <c r="B13" t="s">
        <v>6</v>
      </c>
      <c r="C13" s="2">
        <v>800000</v>
      </c>
      <c r="D13" s="2"/>
      <c r="E13" s="2"/>
      <c r="G13" s="2"/>
      <c r="H13" s="2"/>
    </row>
    <row r="14" spans="1:8" x14ac:dyDescent="0.2">
      <c r="B14" t="s">
        <v>7</v>
      </c>
      <c r="C14" s="2">
        <f>1081000*0.8</f>
        <v>864800</v>
      </c>
      <c r="D14" s="2">
        <f>1081000*0.2</f>
        <v>216200</v>
      </c>
      <c r="E14" s="2"/>
      <c r="G14" s="2"/>
      <c r="H14" s="2"/>
    </row>
    <row r="15" spans="1:8" x14ac:dyDescent="0.2">
      <c r="B15" t="s">
        <v>1</v>
      </c>
      <c r="C15" s="2">
        <f>533000*0.8</f>
        <v>426400</v>
      </c>
      <c r="D15" s="2">
        <f>533000*0.2</f>
        <v>106600</v>
      </c>
      <c r="E15" s="2"/>
      <c r="G15" s="2">
        <v>0</v>
      </c>
      <c r="H15" s="2"/>
    </row>
    <row r="16" spans="1:8" x14ac:dyDescent="0.2">
      <c r="C16" s="2"/>
      <c r="D16" s="2"/>
      <c r="E16" s="2"/>
      <c r="F16" s="2"/>
      <c r="G16" s="2"/>
      <c r="H16" s="2"/>
    </row>
    <row r="17" spans="1:8" x14ac:dyDescent="0.2">
      <c r="A17" s="1" t="s">
        <v>2</v>
      </c>
      <c r="B17" s="1" t="s">
        <v>9</v>
      </c>
      <c r="C17" s="3">
        <f t="shared" ref="C17:F17" si="1">SUM(C18:C22)</f>
        <v>0</v>
      </c>
      <c r="D17" s="3">
        <f t="shared" si="1"/>
        <v>-1696200</v>
      </c>
      <c r="E17" s="3">
        <f t="shared" si="1"/>
        <v>402200</v>
      </c>
      <c r="F17" s="3">
        <f t="shared" si="1"/>
        <v>0</v>
      </c>
      <c r="G17" s="3"/>
      <c r="H17" s="3">
        <f>SUM(C17:G17)</f>
        <v>-1294000</v>
      </c>
    </row>
    <row r="18" spans="1:8" x14ac:dyDescent="0.2">
      <c r="B18" t="s">
        <v>0</v>
      </c>
      <c r="C18" s="2"/>
      <c r="D18" s="2">
        <v>-4305000</v>
      </c>
      <c r="F18" s="2"/>
      <c r="G18" s="2"/>
      <c r="H18" s="2"/>
    </row>
    <row r="19" spans="1:8" x14ac:dyDescent="0.2">
      <c r="B19" t="s">
        <v>13</v>
      </c>
      <c r="C19" s="2"/>
      <c r="D19" s="2"/>
      <c r="F19" s="2"/>
      <c r="G19" s="2"/>
      <c r="H19" s="2"/>
    </row>
    <row r="20" spans="1:8" x14ac:dyDescent="0.2">
      <c r="B20" t="s">
        <v>6</v>
      </c>
      <c r="C20" s="2"/>
      <c r="D20" s="2">
        <v>1000000</v>
      </c>
      <c r="F20" s="2"/>
      <c r="G20" s="2"/>
      <c r="H20" s="2"/>
    </row>
    <row r="21" spans="1:8" x14ac:dyDescent="0.2">
      <c r="B21" t="s">
        <v>7</v>
      </c>
      <c r="C21" s="2"/>
      <c r="D21" s="2">
        <f>1150000*0.8</f>
        <v>920000</v>
      </c>
      <c r="E21" s="2">
        <f>1150000*0.2</f>
        <v>230000</v>
      </c>
      <c r="F21" s="2"/>
      <c r="G21" s="2"/>
      <c r="H21" s="2"/>
    </row>
    <row r="22" spans="1:8" x14ac:dyDescent="0.2">
      <c r="B22" t="s">
        <v>1</v>
      </c>
      <c r="C22" s="2"/>
      <c r="D22" s="5">
        <f>861000*0.8</f>
        <v>688800</v>
      </c>
      <c r="E22" s="5">
        <f>861000*0.2</f>
        <v>172200</v>
      </c>
      <c r="F22" s="2"/>
      <c r="G22" s="2"/>
      <c r="H22" s="2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1" t="s">
        <v>10</v>
      </c>
      <c r="B24" t="s">
        <v>9</v>
      </c>
      <c r="C24" s="3">
        <f>SUM(C25:C29)</f>
        <v>0</v>
      </c>
      <c r="D24" s="3">
        <f t="shared" ref="D24:H24" si="2">SUM(D25:D29)</f>
        <v>0</v>
      </c>
      <c r="E24" s="3">
        <f t="shared" si="2"/>
        <v>-1616000</v>
      </c>
      <c r="F24" s="3">
        <f>SUM(F25:F29)</f>
        <v>446000</v>
      </c>
      <c r="G24" s="3">
        <f t="shared" si="2"/>
        <v>0</v>
      </c>
      <c r="H24" s="3">
        <f>SUM(C24:G24)</f>
        <v>-1170000</v>
      </c>
    </row>
    <row r="25" spans="1:8" x14ac:dyDescent="0.2">
      <c r="B25" t="s">
        <v>0</v>
      </c>
      <c r="C25" s="2"/>
      <c r="D25" s="2">
        <v>0</v>
      </c>
      <c r="E25" s="2">
        <v>-5400000</v>
      </c>
      <c r="F25" s="2"/>
      <c r="G25" s="2"/>
      <c r="H25" s="2"/>
    </row>
    <row r="26" spans="1:8" x14ac:dyDescent="0.2">
      <c r="B26" t="s">
        <v>13</v>
      </c>
      <c r="C26" s="2"/>
      <c r="D26" s="2"/>
      <c r="E26" s="2"/>
      <c r="F26" s="2"/>
      <c r="G26" s="2"/>
      <c r="H26" s="2"/>
    </row>
    <row r="27" spans="1:8" x14ac:dyDescent="0.2">
      <c r="B27" t="s">
        <v>6</v>
      </c>
      <c r="C27" s="2">
        <v>0</v>
      </c>
      <c r="D27" s="2">
        <v>0</v>
      </c>
      <c r="E27" s="2">
        <v>2000000</v>
      </c>
      <c r="F27" s="2">
        <v>0</v>
      </c>
      <c r="G27" s="2">
        <v>0</v>
      </c>
      <c r="H27" s="2"/>
    </row>
    <row r="28" spans="1:8" x14ac:dyDescent="0.2">
      <c r="B28" t="s">
        <v>7</v>
      </c>
      <c r="C28" s="2"/>
      <c r="D28" s="2">
        <v>0</v>
      </c>
      <c r="E28" s="2">
        <f>1150000*0.8</f>
        <v>920000</v>
      </c>
      <c r="F28" s="2">
        <f>1150000*0.2</f>
        <v>230000</v>
      </c>
      <c r="G28" s="2"/>
      <c r="H28" s="2"/>
    </row>
    <row r="29" spans="1:8" x14ac:dyDescent="0.2">
      <c r="B29" t="s">
        <v>1</v>
      </c>
      <c r="C29" s="2">
        <v>0</v>
      </c>
      <c r="D29" s="2">
        <v>0</v>
      </c>
      <c r="E29" s="2">
        <f>1080000*0.8</f>
        <v>864000</v>
      </c>
      <c r="F29" s="2">
        <f>1080000*0.2</f>
        <v>216000</v>
      </c>
      <c r="G29" s="2">
        <v>0</v>
      </c>
      <c r="H29" s="2"/>
    </row>
    <row r="30" spans="1:8" x14ac:dyDescent="0.2">
      <c r="C30" s="2"/>
      <c r="D30" s="2"/>
      <c r="E30" s="2"/>
      <c r="F30" s="2"/>
      <c r="G30" s="2"/>
      <c r="H30" s="2"/>
    </row>
    <row r="31" spans="1:8" x14ac:dyDescent="0.2">
      <c r="A31" s="1" t="s">
        <v>11</v>
      </c>
      <c r="B31" t="s">
        <v>9</v>
      </c>
      <c r="C31" s="3">
        <f>SUM(C32:C36)</f>
        <v>-700000</v>
      </c>
      <c r="D31" s="3">
        <f t="shared" ref="D31:H31" si="3">SUM(D32:D36)</f>
        <v>440000</v>
      </c>
      <c r="E31" s="3">
        <f t="shared" si="3"/>
        <v>0</v>
      </c>
      <c r="F31" s="3">
        <f t="shared" si="3"/>
        <v>0</v>
      </c>
      <c r="G31" s="3">
        <f t="shared" si="3"/>
        <v>0</v>
      </c>
      <c r="H31" s="3">
        <f>SUM(C31:G31)</f>
        <v>-260000</v>
      </c>
    </row>
    <row r="32" spans="1:8" x14ac:dyDescent="0.2">
      <c r="B32" t="s">
        <v>0</v>
      </c>
      <c r="C32" s="2">
        <v>-700000</v>
      </c>
      <c r="D32" s="2">
        <v>0</v>
      </c>
      <c r="E32" s="2">
        <v>0</v>
      </c>
      <c r="F32" s="2">
        <v>0</v>
      </c>
      <c r="G32" s="2">
        <v>0</v>
      </c>
      <c r="H32" s="2"/>
    </row>
    <row r="33" spans="1:8" x14ac:dyDescent="0.2">
      <c r="B33" t="s">
        <v>13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/>
    </row>
    <row r="34" spans="1:8" x14ac:dyDescent="0.2">
      <c r="B34" t="s">
        <v>6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/>
    </row>
    <row r="35" spans="1:8" x14ac:dyDescent="0.2">
      <c r="B35" t="s">
        <v>7</v>
      </c>
      <c r="C35" s="2">
        <v>0</v>
      </c>
      <c r="D35" s="2">
        <v>300000</v>
      </c>
      <c r="E35" s="2">
        <v>0</v>
      </c>
      <c r="F35" s="2">
        <v>0</v>
      </c>
      <c r="G35" s="2">
        <v>0</v>
      </c>
      <c r="H35" s="2"/>
    </row>
    <row r="36" spans="1:8" x14ac:dyDescent="0.2">
      <c r="B36" t="s">
        <v>1</v>
      </c>
      <c r="C36" s="2"/>
      <c r="D36" s="2">
        <v>140000</v>
      </c>
      <c r="E36" s="2"/>
      <c r="F36" s="2"/>
      <c r="G36" s="2"/>
      <c r="H36" s="2"/>
    </row>
    <row r="37" spans="1:8" x14ac:dyDescent="0.2">
      <c r="C37" s="2"/>
      <c r="D37" s="2"/>
      <c r="E37" s="2"/>
      <c r="F37" s="2"/>
      <c r="G37" s="2"/>
      <c r="H37" s="2"/>
    </row>
    <row r="38" spans="1:8" x14ac:dyDescent="0.2">
      <c r="C38" s="2"/>
      <c r="D38" s="2"/>
      <c r="E38" s="2"/>
      <c r="F38" s="2"/>
      <c r="G38" s="2"/>
      <c r="H38" s="2"/>
    </row>
    <row r="39" spans="1:8" x14ac:dyDescent="0.2">
      <c r="A39" s="1" t="s">
        <v>8</v>
      </c>
      <c r="B39" s="1" t="s">
        <v>9</v>
      </c>
      <c r="C39" s="3">
        <f t="shared" ref="C39:G43" si="4">C24+C31+C17+C10</f>
        <v>-1273800</v>
      </c>
      <c r="D39" s="3">
        <f t="shared" si="4"/>
        <v>-933400</v>
      </c>
      <c r="E39" s="3">
        <f t="shared" si="4"/>
        <v>-1213800</v>
      </c>
      <c r="F39" s="3">
        <f t="shared" si="4"/>
        <v>446000</v>
      </c>
      <c r="G39" s="3">
        <f t="shared" si="4"/>
        <v>0</v>
      </c>
      <c r="H39" s="3">
        <f>SUM(C39:G39)</f>
        <v>-2975000</v>
      </c>
    </row>
    <row r="40" spans="1:8" x14ac:dyDescent="0.2">
      <c r="A40" s="1"/>
      <c r="B40" t="s">
        <v>0</v>
      </c>
      <c r="C40" s="2">
        <f t="shared" si="4"/>
        <v>-3365000</v>
      </c>
      <c r="D40" s="2">
        <f t="shared" si="4"/>
        <v>-4305000</v>
      </c>
      <c r="E40" s="2">
        <f t="shared" si="4"/>
        <v>-5400000</v>
      </c>
      <c r="F40" s="2">
        <f t="shared" si="4"/>
        <v>0</v>
      </c>
      <c r="G40" s="2">
        <f t="shared" si="4"/>
        <v>0</v>
      </c>
      <c r="H40" s="2"/>
    </row>
    <row r="41" spans="1:8" x14ac:dyDescent="0.2">
      <c r="A41" s="4"/>
      <c r="B41" t="s">
        <v>5</v>
      </c>
      <c r="C41" s="2">
        <f t="shared" si="4"/>
        <v>0</v>
      </c>
      <c r="D41" s="2">
        <f t="shared" si="4"/>
        <v>0</v>
      </c>
      <c r="E41" s="2">
        <f t="shared" si="4"/>
        <v>0</v>
      </c>
      <c r="F41" s="2">
        <f t="shared" si="4"/>
        <v>0</v>
      </c>
      <c r="G41" s="2">
        <f t="shared" si="4"/>
        <v>0</v>
      </c>
    </row>
    <row r="42" spans="1:8" x14ac:dyDescent="0.2">
      <c r="B42" t="s">
        <v>6</v>
      </c>
      <c r="C42" s="2">
        <f t="shared" si="4"/>
        <v>800000</v>
      </c>
      <c r="D42" s="2">
        <f t="shared" si="4"/>
        <v>1000000</v>
      </c>
      <c r="E42" s="2">
        <f t="shared" si="4"/>
        <v>2000000</v>
      </c>
      <c r="F42" s="2">
        <f t="shared" si="4"/>
        <v>0</v>
      </c>
      <c r="G42" s="2">
        <f t="shared" si="4"/>
        <v>0</v>
      </c>
    </row>
    <row r="43" spans="1:8" x14ac:dyDescent="0.2">
      <c r="B43" t="s">
        <v>7</v>
      </c>
      <c r="C43" s="2">
        <f t="shared" si="4"/>
        <v>864800</v>
      </c>
      <c r="D43" s="2">
        <f t="shared" si="4"/>
        <v>1436200</v>
      </c>
      <c r="E43" s="2">
        <f t="shared" si="4"/>
        <v>1150000</v>
      </c>
      <c r="F43" s="2">
        <f t="shared" si="4"/>
        <v>230000</v>
      </c>
      <c r="G43" s="2">
        <f t="shared" si="4"/>
        <v>0</v>
      </c>
    </row>
    <row r="44" spans="1:8" x14ac:dyDescent="0.2">
      <c r="B44" t="s">
        <v>1</v>
      </c>
      <c r="C44" s="2">
        <f>C29+C36+C22+C15</f>
        <v>426400</v>
      </c>
      <c r="D44" s="2">
        <f>D29+D36+D22+D15</f>
        <v>935400</v>
      </c>
      <c r="E44" s="2">
        <f>F29+E36+E22+E15</f>
        <v>388200</v>
      </c>
      <c r="F44" s="2">
        <f>G29+F36+F22+F15</f>
        <v>0</v>
      </c>
      <c r="G44" s="2">
        <f>G29+G36+G22+G15</f>
        <v>0</v>
      </c>
    </row>
    <row r="45" spans="1:8" x14ac:dyDescent="0.2">
      <c r="C45" s="2"/>
      <c r="D45" s="2"/>
      <c r="E45" s="2"/>
      <c r="F45" s="2"/>
      <c r="G45" s="2"/>
    </row>
    <row r="47" spans="1:8" x14ac:dyDescent="0.2">
      <c r="B47" t="s">
        <v>18</v>
      </c>
    </row>
    <row r="48" spans="1:8" x14ac:dyDescent="0.2">
      <c r="B48" t="s">
        <v>19</v>
      </c>
    </row>
    <row r="52" spans="3:8" x14ac:dyDescent="0.2">
      <c r="C52" s="5"/>
      <c r="D52" s="5"/>
      <c r="E52" s="5"/>
      <c r="F52" s="5"/>
      <c r="G52" s="5"/>
    </row>
    <row r="53" spans="3:8" x14ac:dyDescent="0.2">
      <c r="C53" s="5"/>
      <c r="D53" s="5"/>
      <c r="E53" s="5"/>
      <c r="F53" s="5"/>
      <c r="G53" s="5"/>
      <c r="H53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ADEC3-7559-7341-8472-BF72E1DCAAEF}">
  <dimension ref="A1:H53"/>
  <sheetViews>
    <sheetView workbookViewId="0">
      <selection activeCell="H35" sqref="H35"/>
    </sheetView>
  </sheetViews>
  <sheetFormatPr baseColWidth="10" defaultColWidth="9.1640625" defaultRowHeight="15" x14ac:dyDescent="0.2"/>
  <cols>
    <col min="1" max="1" width="26.33203125" customWidth="1"/>
    <col min="2" max="2" width="21.6640625" customWidth="1"/>
    <col min="3" max="3" width="14.5" customWidth="1"/>
    <col min="4" max="4" width="11" customWidth="1"/>
    <col min="5" max="5" width="14.5" customWidth="1"/>
    <col min="6" max="6" width="12.33203125" customWidth="1"/>
    <col min="7" max="7" width="13" customWidth="1"/>
    <col min="8" max="8" width="20" customWidth="1"/>
  </cols>
  <sheetData>
    <row r="1" spans="1:8" x14ac:dyDescent="0.2">
      <c r="C1" t="s">
        <v>3</v>
      </c>
    </row>
    <row r="2" spans="1:8" x14ac:dyDescent="0.2">
      <c r="C2" s="5"/>
      <c r="D2" s="5"/>
      <c r="E2" s="5"/>
      <c r="F2" s="5"/>
      <c r="G2" s="5"/>
    </row>
    <row r="3" spans="1:8" x14ac:dyDescent="0.2">
      <c r="C3" s="6">
        <f>C9</f>
        <v>2018</v>
      </c>
      <c r="D3" s="6">
        <f>D9</f>
        <v>2019</v>
      </c>
      <c r="E3" s="6">
        <f>E9</f>
        <v>2020</v>
      </c>
      <c r="F3" s="6">
        <f>F9</f>
        <v>2021</v>
      </c>
      <c r="G3" s="6">
        <f>G9</f>
        <v>2022</v>
      </c>
    </row>
    <row r="4" spans="1:8" x14ac:dyDescent="0.2">
      <c r="A4" t="s">
        <v>15</v>
      </c>
      <c r="C4" s="5">
        <f>C7</f>
        <v>2138600</v>
      </c>
      <c r="D4" s="5">
        <f>C4+D7</f>
        <v>4208200</v>
      </c>
      <c r="E4" s="5">
        <f>D4+E7</f>
        <v>2955000</v>
      </c>
      <c r="F4" s="5">
        <f>E4+F7</f>
        <v>1805000</v>
      </c>
      <c r="G4" s="5">
        <f>F4+G7</f>
        <v>1805000</v>
      </c>
    </row>
    <row r="5" spans="1:8" ht="20.25" customHeight="1" x14ac:dyDescent="0.2">
      <c r="A5" t="s">
        <v>16</v>
      </c>
      <c r="C5" s="5"/>
      <c r="D5" s="5"/>
      <c r="E5" s="5"/>
      <c r="F5" s="5"/>
      <c r="G5" s="5"/>
    </row>
    <row r="6" spans="1:8" x14ac:dyDescent="0.2">
      <c r="C6" s="5"/>
      <c r="D6" s="5"/>
      <c r="E6" s="5"/>
      <c r="F6" s="5"/>
      <c r="G6" s="5"/>
    </row>
    <row r="7" spans="1:8" x14ac:dyDescent="0.2">
      <c r="A7" s="1" t="s">
        <v>14</v>
      </c>
      <c r="B7" s="1"/>
      <c r="C7" s="6">
        <f>(C39-C41)*-1</f>
        <v>2138600</v>
      </c>
      <c r="D7" s="6">
        <f>(D39-D41)*-1</f>
        <v>2069600</v>
      </c>
      <c r="E7" s="6">
        <f>(E39-E41)*-1</f>
        <v>-1253200</v>
      </c>
      <c r="F7" s="6">
        <f>(F39-F41)*-1</f>
        <v>-1150000</v>
      </c>
      <c r="G7" s="6">
        <f>(G39-G41)*-1</f>
        <v>0</v>
      </c>
      <c r="H7" s="3">
        <f>SUM(C7:G7)</f>
        <v>1805000</v>
      </c>
    </row>
    <row r="8" spans="1:8" x14ac:dyDescent="0.2">
      <c r="A8" s="1"/>
      <c r="B8" s="1"/>
      <c r="C8" s="6"/>
      <c r="D8" s="6"/>
      <c r="E8" s="6"/>
      <c r="F8" s="6"/>
      <c r="G8" s="6"/>
      <c r="H8" s="3"/>
    </row>
    <row r="9" spans="1:8" x14ac:dyDescent="0.2">
      <c r="C9" s="1">
        <v>2018</v>
      </c>
      <c r="D9" s="1">
        <v>2019</v>
      </c>
      <c r="E9" s="1">
        <v>2020</v>
      </c>
      <c r="F9" s="1">
        <v>2021</v>
      </c>
      <c r="G9" s="1">
        <v>2022</v>
      </c>
      <c r="H9" t="s">
        <v>12</v>
      </c>
    </row>
    <row r="10" spans="1:8" x14ac:dyDescent="0.2">
      <c r="A10" s="1" t="s">
        <v>4</v>
      </c>
      <c r="B10" s="1" t="s">
        <v>9</v>
      </c>
      <c r="C10" s="3">
        <f>SUM(C11:C15)</f>
        <v>-1438600</v>
      </c>
      <c r="D10" s="3">
        <f t="shared" ref="D10:F10" si="0">SUM(D11:D15)</f>
        <v>106600</v>
      </c>
      <c r="E10" s="3">
        <f t="shared" si="0"/>
        <v>1081000</v>
      </c>
      <c r="F10" s="3">
        <f t="shared" si="0"/>
        <v>0</v>
      </c>
      <c r="G10" s="3">
        <f>SUM(G11:G15)</f>
        <v>0</v>
      </c>
      <c r="H10" s="3">
        <f>SUM(C10:G10)</f>
        <v>-251000</v>
      </c>
    </row>
    <row r="11" spans="1:8" x14ac:dyDescent="0.2">
      <c r="B11" t="s">
        <v>0</v>
      </c>
      <c r="C11" s="2">
        <v>-2665000</v>
      </c>
      <c r="D11" s="2"/>
      <c r="E11" s="2"/>
      <c r="G11" s="2"/>
      <c r="H11" s="2"/>
    </row>
    <row r="12" spans="1:8" x14ac:dyDescent="0.2">
      <c r="B12" t="s">
        <v>13</v>
      </c>
      <c r="C12" s="2"/>
      <c r="D12" s="2"/>
      <c r="E12" s="2"/>
      <c r="G12" s="2"/>
      <c r="H12" s="2"/>
    </row>
    <row r="13" spans="1:8" x14ac:dyDescent="0.2">
      <c r="B13" t="s">
        <v>6</v>
      </c>
      <c r="C13" s="2">
        <v>800000</v>
      </c>
      <c r="D13" s="2"/>
      <c r="E13" s="2"/>
      <c r="G13" s="2"/>
      <c r="H13" s="2"/>
    </row>
    <row r="14" spans="1:8" x14ac:dyDescent="0.2">
      <c r="B14" t="s">
        <v>7</v>
      </c>
      <c r="C14" s="2"/>
      <c r="D14" s="2"/>
      <c r="E14" s="2">
        <v>1081000</v>
      </c>
      <c r="G14" s="2"/>
      <c r="H14" s="2"/>
    </row>
    <row r="15" spans="1:8" x14ac:dyDescent="0.2">
      <c r="B15" t="s">
        <v>1</v>
      </c>
      <c r="C15" s="2">
        <f>533000*0.8</f>
        <v>426400</v>
      </c>
      <c r="D15" s="2">
        <f>533000*0.2</f>
        <v>106600</v>
      </c>
      <c r="E15" s="2"/>
      <c r="G15" s="2">
        <v>0</v>
      </c>
      <c r="H15" s="2"/>
    </row>
    <row r="16" spans="1:8" x14ac:dyDescent="0.2">
      <c r="C16" s="2"/>
      <c r="D16" s="2"/>
      <c r="E16" s="2"/>
      <c r="F16" s="2"/>
      <c r="G16" s="2"/>
      <c r="H16" s="2"/>
    </row>
    <row r="17" spans="1:8" x14ac:dyDescent="0.2">
      <c r="A17" s="1" t="s">
        <v>2</v>
      </c>
      <c r="B17" s="1" t="s">
        <v>9</v>
      </c>
      <c r="C17" s="3">
        <f t="shared" ref="C17:F17" si="1">SUM(C18:C22)</f>
        <v>0</v>
      </c>
      <c r="D17" s="3">
        <f t="shared" si="1"/>
        <v>-2616200</v>
      </c>
      <c r="E17" s="3">
        <f t="shared" si="1"/>
        <v>172200</v>
      </c>
      <c r="F17" s="3">
        <f t="shared" si="1"/>
        <v>1150000</v>
      </c>
      <c r="G17" s="3"/>
      <c r="H17" s="3">
        <f>SUM(C17:G17)</f>
        <v>-1294000</v>
      </c>
    </row>
    <row r="18" spans="1:8" x14ac:dyDescent="0.2">
      <c r="B18" t="s">
        <v>0</v>
      </c>
      <c r="C18" s="2"/>
      <c r="D18" s="2">
        <v>-4305000</v>
      </c>
      <c r="F18" s="2"/>
      <c r="G18" s="2"/>
      <c r="H18" s="2"/>
    </row>
    <row r="19" spans="1:8" x14ac:dyDescent="0.2">
      <c r="B19" t="s">
        <v>13</v>
      </c>
      <c r="C19" s="2"/>
      <c r="D19" s="2"/>
      <c r="F19" s="2"/>
      <c r="G19" s="2"/>
      <c r="H19" s="2"/>
    </row>
    <row r="20" spans="1:8" x14ac:dyDescent="0.2">
      <c r="B20" t="s">
        <v>6</v>
      </c>
      <c r="C20" s="2"/>
      <c r="D20" s="2">
        <v>1000000</v>
      </c>
      <c r="F20" s="2"/>
      <c r="G20" s="2"/>
      <c r="H20" s="2"/>
    </row>
    <row r="21" spans="1:8" x14ac:dyDescent="0.2">
      <c r="B21" t="s">
        <v>7</v>
      </c>
      <c r="C21" s="2"/>
      <c r="D21" s="2"/>
      <c r="E21" s="2"/>
      <c r="F21" s="2">
        <v>1150000</v>
      </c>
      <c r="G21" s="2"/>
      <c r="H21" s="2"/>
    </row>
    <row r="22" spans="1:8" x14ac:dyDescent="0.2">
      <c r="B22" t="s">
        <v>1</v>
      </c>
      <c r="C22" s="2"/>
      <c r="D22" s="5">
        <f>861000*0.8</f>
        <v>688800</v>
      </c>
      <c r="E22" s="5">
        <f>861000*0.2</f>
        <v>172200</v>
      </c>
      <c r="F22" s="2"/>
      <c r="G22" s="2"/>
      <c r="H22" s="2"/>
    </row>
    <row r="23" spans="1:8" x14ac:dyDescent="0.2">
      <c r="C23" s="2"/>
      <c r="D23" s="2"/>
      <c r="E23" s="2"/>
      <c r="F23" s="2"/>
      <c r="G23" s="2"/>
      <c r="H23" s="2"/>
    </row>
    <row r="24" spans="1:8" hidden="1" x14ac:dyDescent="0.2">
      <c r="A24" s="1" t="s">
        <v>10</v>
      </c>
      <c r="B24" t="s">
        <v>9</v>
      </c>
      <c r="C24" s="3">
        <f>SUM(C25:C29)</f>
        <v>0</v>
      </c>
      <c r="D24" s="3">
        <f t="shared" ref="D24:H24" si="2">SUM(D25:D29)</f>
        <v>0</v>
      </c>
      <c r="E24" s="3">
        <f t="shared" si="2"/>
        <v>0</v>
      </c>
      <c r="F24" s="3">
        <f>SUM(F25:F29)</f>
        <v>0</v>
      </c>
      <c r="G24" s="3">
        <f t="shared" si="2"/>
        <v>0</v>
      </c>
      <c r="H24" s="3">
        <f t="shared" si="2"/>
        <v>0</v>
      </c>
    </row>
    <row r="25" spans="1:8" hidden="1" x14ac:dyDescent="0.2">
      <c r="B25" t="s">
        <v>0</v>
      </c>
      <c r="C25" s="2"/>
      <c r="D25" s="2">
        <v>0</v>
      </c>
      <c r="E25" s="2">
        <v>0</v>
      </c>
      <c r="F25" s="2"/>
      <c r="G25" s="2"/>
      <c r="H25" s="2"/>
    </row>
    <row r="26" spans="1:8" hidden="1" x14ac:dyDescent="0.2">
      <c r="B26" t="s">
        <v>13</v>
      </c>
      <c r="C26" s="2"/>
      <c r="D26" s="2"/>
      <c r="E26" s="2"/>
      <c r="F26" s="2"/>
      <c r="G26" s="2"/>
      <c r="H26" s="2"/>
    </row>
    <row r="27" spans="1:8" hidden="1" x14ac:dyDescent="0.2">
      <c r="B27" t="s">
        <v>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idden="1" x14ac:dyDescent="0.2">
      <c r="B28" t="s">
        <v>7</v>
      </c>
      <c r="C28" s="2"/>
      <c r="D28" s="2">
        <v>0</v>
      </c>
      <c r="E28" s="2">
        <v>0</v>
      </c>
      <c r="F28" s="2">
        <v>0</v>
      </c>
      <c r="G28" s="2"/>
      <c r="H28" s="2"/>
    </row>
    <row r="29" spans="1:8" hidden="1" x14ac:dyDescent="0.2">
      <c r="B29" t="s">
        <v>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x14ac:dyDescent="0.2">
      <c r="C30" s="2"/>
      <c r="D30" s="2"/>
      <c r="E30" s="2"/>
      <c r="F30" s="2"/>
      <c r="G30" s="2"/>
      <c r="H30" s="2"/>
    </row>
    <row r="31" spans="1:8" x14ac:dyDescent="0.2">
      <c r="A31" s="1" t="s">
        <v>11</v>
      </c>
      <c r="B31" t="s">
        <v>9</v>
      </c>
      <c r="C31" s="3">
        <f>SUM(C32:C36)</f>
        <v>-700000</v>
      </c>
      <c r="D31" s="3">
        <f t="shared" ref="D31:H31" si="3">SUM(D32:D36)</f>
        <v>440000</v>
      </c>
      <c r="E31" s="3">
        <f t="shared" si="3"/>
        <v>0</v>
      </c>
      <c r="F31" s="3">
        <f t="shared" si="3"/>
        <v>0</v>
      </c>
      <c r="G31" s="3">
        <f t="shared" si="3"/>
        <v>0</v>
      </c>
      <c r="H31" s="3">
        <f>SUM(C31:G31)</f>
        <v>-260000</v>
      </c>
    </row>
    <row r="32" spans="1:8" x14ac:dyDescent="0.2">
      <c r="B32" t="s">
        <v>0</v>
      </c>
      <c r="C32" s="2">
        <v>-700000</v>
      </c>
      <c r="D32" s="2">
        <v>0</v>
      </c>
      <c r="E32" s="2">
        <v>0</v>
      </c>
      <c r="F32" s="2">
        <v>0</v>
      </c>
      <c r="G32" s="2">
        <v>0</v>
      </c>
      <c r="H32" s="2"/>
    </row>
    <row r="33" spans="1:8" x14ac:dyDescent="0.2">
      <c r="B33" t="s">
        <v>13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/>
    </row>
    <row r="34" spans="1:8" x14ac:dyDescent="0.2">
      <c r="B34" t="s">
        <v>6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/>
    </row>
    <row r="35" spans="1:8" x14ac:dyDescent="0.2">
      <c r="B35" t="s">
        <v>7</v>
      </c>
      <c r="C35" s="2">
        <v>0</v>
      </c>
      <c r="D35" s="2">
        <v>300000</v>
      </c>
      <c r="E35" s="2">
        <v>0</v>
      </c>
      <c r="F35" s="2">
        <v>0</v>
      </c>
      <c r="G35" s="2">
        <v>0</v>
      </c>
      <c r="H35" s="2"/>
    </row>
    <row r="36" spans="1:8" x14ac:dyDescent="0.2">
      <c r="B36" t="s">
        <v>1</v>
      </c>
      <c r="C36" s="2"/>
      <c r="D36" s="2">
        <v>140000</v>
      </c>
      <c r="E36" s="2"/>
      <c r="F36" s="2"/>
      <c r="G36" s="2"/>
      <c r="H36" s="2"/>
    </row>
    <row r="37" spans="1:8" x14ac:dyDescent="0.2">
      <c r="C37" s="2"/>
      <c r="D37" s="2"/>
      <c r="E37" s="2"/>
      <c r="F37" s="2"/>
      <c r="G37" s="2"/>
      <c r="H37" s="2"/>
    </row>
    <row r="38" spans="1:8" x14ac:dyDescent="0.2">
      <c r="C38" s="2"/>
      <c r="D38" s="2"/>
      <c r="E38" s="2"/>
      <c r="F38" s="2"/>
      <c r="G38" s="2"/>
      <c r="H38" s="2"/>
    </row>
    <row r="39" spans="1:8" x14ac:dyDescent="0.2">
      <c r="A39" s="1" t="s">
        <v>8</v>
      </c>
      <c r="B39" s="1" t="s">
        <v>9</v>
      </c>
      <c r="C39" s="3">
        <f t="shared" ref="C39:G43" si="4">C24+C31+C17+C10</f>
        <v>-2138600</v>
      </c>
      <c r="D39" s="3">
        <f t="shared" si="4"/>
        <v>-2069600</v>
      </c>
      <c r="E39" s="3">
        <f t="shared" si="4"/>
        <v>1253200</v>
      </c>
      <c r="F39" s="3">
        <f t="shared" si="4"/>
        <v>1150000</v>
      </c>
      <c r="G39" s="3">
        <f t="shared" si="4"/>
        <v>0</v>
      </c>
      <c r="H39" s="3">
        <f>SUM(C39:G39)</f>
        <v>-1805000</v>
      </c>
    </row>
    <row r="40" spans="1:8" x14ac:dyDescent="0.2">
      <c r="A40" s="1"/>
      <c r="B40" t="s">
        <v>0</v>
      </c>
      <c r="C40" s="2">
        <f t="shared" si="4"/>
        <v>-3365000</v>
      </c>
      <c r="D40" s="2">
        <f t="shared" si="4"/>
        <v>-4305000</v>
      </c>
      <c r="E40" s="2">
        <f t="shared" si="4"/>
        <v>0</v>
      </c>
      <c r="F40" s="2">
        <f t="shared" si="4"/>
        <v>0</v>
      </c>
      <c r="G40" s="2">
        <f t="shared" si="4"/>
        <v>0</v>
      </c>
      <c r="H40" s="2"/>
    </row>
    <row r="41" spans="1:8" x14ac:dyDescent="0.2">
      <c r="A41" s="4"/>
      <c r="B41" t="s">
        <v>5</v>
      </c>
      <c r="C41" s="2">
        <f t="shared" si="4"/>
        <v>0</v>
      </c>
      <c r="D41" s="2">
        <f t="shared" si="4"/>
        <v>0</v>
      </c>
      <c r="E41" s="2">
        <f t="shared" si="4"/>
        <v>0</v>
      </c>
      <c r="F41" s="2">
        <f t="shared" si="4"/>
        <v>0</v>
      </c>
      <c r="G41" s="2">
        <f t="shared" si="4"/>
        <v>0</v>
      </c>
    </row>
    <row r="42" spans="1:8" x14ac:dyDescent="0.2">
      <c r="B42" t="s">
        <v>6</v>
      </c>
      <c r="C42" s="2">
        <f t="shared" si="4"/>
        <v>800000</v>
      </c>
      <c r="D42" s="2">
        <f t="shared" si="4"/>
        <v>1000000</v>
      </c>
      <c r="E42" s="2">
        <f t="shared" si="4"/>
        <v>0</v>
      </c>
      <c r="F42" s="2">
        <f t="shared" si="4"/>
        <v>0</v>
      </c>
      <c r="G42" s="2">
        <f t="shared" si="4"/>
        <v>0</v>
      </c>
    </row>
    <row r="43" spans="1:8" x14ac:dyDescent="0.2">
      <c r="B43" t="s">
        <v>7</v>
      </c>
      <c r="C43" s="2">
        <f t="shared" si="4"/>
        <v>0</v>
      </c>
      <c r="D43" s="2">
        <f t="shared" si="4"/>
        <v>300000</v>
      </c>
      <c r="E43" s="2">
        <f t="shared" si="4"/>
        <v>1081000</v>
      </c>
      <c r="F43" s="2">
        <f t="shared" si="4"/>
        <v>1150000</v>
      </c>
      <c r="G43" s="2">
        <f t="shared" si="4"/>
        <v>0</v>
      </c>
    </row>
    <row r="44" spans="1:8" x14ac:dyDescent="0.2">
      <c r="B44" t="s">
        <v>1</v>
      </c>
      <c r="C44" s="2">
        <f>C29+C36+C22+C15</f>
        <v>426400</v>
      </c>
      <c r="D44" s="2">
        <f>D29+D36+D22+D15</f>
        <v>935400</v>
      </c>
      <c r="E44" s="2">
        <f>F29+E36+E22+E15</f>
        <v>172200</v>
      </c>
      <c r="F44" s="2">
        <f>G29+F36+F22+F15</f>
        <v>0</v>
      </c>
      <c r="G44" s="2">
        <f>G29+G36+G22+G15</f>
        <v>0</v>
      </c>
    </row>
    <row r="45" spans="1:8" x14ac:dyDescent="0.2">
      <c r="C45" s="2"/>
      <c r="D45" s="2"/>
      <c r="E45" s="2"/>
      <c r="F45" s="2"/>
      <c r="G45" s="2"/>
    </row>
    <row r="47" spans="1:8" x14ac:dyDescent="0.2">
      <c r="B47" t="s">
        <v>20</v>
      </c>
    </row>
    <row r="48" spans="1:8" x14ac:dyDescent="0.2">
      <c r="B48" t="s">
        <v>21</v>
      </c>
    </row>
    <row r="52" spans="3:8" x14ac:dyDescent="0.2">
      <c r="C52" s="5"/>
      <c r="D52" s="5"/>
      <c r="E52" s="5"/>
      <c r="F52" s="5"/>
      <c r="G52" s="5"/>
    </row>
    <row r="53" spans="3:8" x14ac:dyDescent="0.2">
      <c r="C53" s="5"/>
      <c r="D53" s="5"/>
      <c r="E53" s="5"/>
      <c r="F53" s="5"/>
      <c r="G53" s="5"/>
      <c r="H5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1. Prosjektplan1</vt:lpstr>
      <vt:lpstr>1. Prosjektplan2</vt:lpstr>
      <vt:lpstr>1. Prosjektplan3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2018-03-06T16:33:51Z</dcterms:modified>
</cp:coreProperties>
</file>